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-110" yWindow="-110" windowWidth="19420" windowHeight="11020" tabRatio="686" firstSheet="5" activeTab="12"/>
  </bookViews>
  <sheets>
    <sheet name="ZÁHON letní" sheetId="1" r:id="rId1"/>
    <sheet name="ZÁHON jarní" sheetId="2" r:id="rId2"/>
    <sheet name="ZÁHON podzim" sheetId="3" r:id="rId3"/>
    <sheet name="ZÁHON trvalky" sheetId="4" r:id="rId4"/>
    <sheet name="Květinová socha jaro" sheetId="5" r:id="rId5"/>
    <sheet name="Květinová socha léto" sheetId="6" r:id="rId6"/>
    <sheet name="závěs  3 N" sheetId="7" r:id="rId7"/>
    <sheet name="závěs JIFLOR 600" sheetId="8" r:id="rId8"/>
    <sheet name="závěs Jiflor 800" sheetId="9" r:id="rId9"/>
    <sheet name="závěs Sifu" sheetId="10" r:id="rId10"/>
    <sheet name="věže" sheetId="11" r:id="rId11"/>
    <sheet name="služba,dodávka" sheetId="12" r:id="rId12"/>
    <sheet name="celková cena" sheetId="13" r:id="rId13"/>
    <sheet name="List1" sheetId="14" r:id="rId14"/>
  </sheets>
  <calcPr calcId="145621"/>
  <customWorkbookViews>
    <customWorkbookView name="Smolková Martina – osobní zobrazení" guid="{C501ED11-5C6A-4E55-83AF-DBD730D03330}" mergeInterval="0" personalView="1" maximized="1" windowWidth="1680" windowHeight="824" tabRatio="686" activeSheetId="12"/>
    <customWorkbookView name="Beranová Veronika – osobní zobrazení" guid="{3D47E4BC-948D-4C9D-939A-6EE571623F01}" mergeInterval="0" personalView="1" maximized="1" windowWidth="1916" windowHeight="738" tabRatio="686" activeSheetId="13"/>
  </customWorkbookViews>
</workbook>
</file>

<file path=xl/calcChain.xml><?xml version="1.0" encoding="utf-8"?>
<calcChain xmlns="http://schemas.openxmlformats.org/spreadsheetml/2006/main">
  <c r="I48" i="5" l="1"/>
  <c r="I59" i="5"/>
  <c r="I27" i="2"/>
  <c r="H50" i="2" l="1"/>
  <c r="I50" i="2" s="1"/>
  <c r="H51" i="2"/>
  <c r="I51" i="2" s="1"/>
  <c r="E50" i="2"/>
  <c r="E51" i="2"/>
  <c r="H25" i="2"/>
  <c r="I25" i="2" s="1"/>
  <c r="E25" i="2"/>
  <c r="E26" i="2"/>
  <c r="F33" i="12" l="1"/>
  <c r="F30" i="12" l="1"/>
  <c r="H47" i="5" l="1"/>
  <c r="I47" i="5" s="1"/>
  <c r="E47" i="5"/>
  <c r="E6" i="5"/>
  <c r="E7" i="5"/>
  <c r="E5" i="5"/>
  <c r="H6" i="5"/>
  <c r="I6" i="5" s="1"/>
  <c r="H7" i="5"/>
  <c r="I7" i="5" s="1"/>
  <c r="H5" i="5"/>
  <c r="I5" i="5" s="1"/>
  <c r="E10" i="2"/>
  <c r="E8" i="2"/>
  <c r="E9" i="2"/>
  <c r="E7" i="2"/>
  <c r="H8" i="2" l="1"/>
  <c r="I8" i="2" s="1"/>
  <c r="H9" i="2"/>
  <c r="I9" i="2" s="1"/>
  <c r="H7" i="2"/>
  <c r="I7" i="2" s="1"/>
  <c r="H7" i="10" l="1"/>
  <c r="I7" i="10" s="1"/>
  <c r="H8" i="10"/>
  <c r="I8" i="10" s="1"/>
  <c r="H9" i="10"/>
  <c r="I9" i="10" s="1"/>
  <c r="H10" i="10"/>
  <c r="I10" i="10" s="1"/>
  <c r="H11" i="10"/>
  <c r="I11" i="10" s="1"/>
  <c r="H12" i="10"/>
  <c r="I12" i="10" s="1"/>
  <c r="H13" i="10"/>
  <c r="I13" i="10" s="1"/>
  <c r="H14" i="10"/>
  <c r="I14" i="10" s="1"/>
  <c r="H15" i="10"/>
  <c r="I15" i="10" s="1"/>
  <c r="H16" i="10"/>
  <c r="I16" i="10" s="1"/>
  <c r="H17" i="10"/>
  <c r="I17" i="10" s="1"/>
  <c r="H18" i="10"/>
  <c r="I18" i="10" s="1"/>
  <c r="H19" i="10"/>
  <c r="I19" i="10" s="1"/>
  <c r="H20" i="10"/>
  <c r="I20" i="10" s="1"/>
  <c r="H21" i="10"/>
  <c r="I21" i="10" s="1"/>
  <c r="H22" i="10"/>
  <c r="I22" i="10" s="1"/>
  <c r="H23" i="10"/>
  <c r="I23" i="10" s="1"/>
  <c r="H24" i="10"/>
  <c r="I24" i="10" s="1"/>
  <c r="H25" i="10"/>
  <c r="I25" i="10" s="1"/>
  <c r="H26" i="10"/>
  <c r="I26" i="10" s="1"/>
  <c r="H27" i="10"/>
  <c r="I27" i="10" s="1"/>
  <c r="H28" i="10"/>
  <c r="I28" i="10" s="1"/>
  <c r="H6" i="10"/>
  <c r="I6" i="10" s="1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6" i="10"/>
  <c r="H7" i="7"/>
  <c r="I7" i="7" s="1"/>
  <c r="H8" i="7"/>
  <c r="I8" i="7" s="1"/>
  <c r="H9" i="7"/>
  <c r="I9" i="7" s="1"/>
  <c r="H10" i="7"/>
  <c r="I10" i="7" s="1"/>
  <c r="H11" i="7"/>
  <c r="I11" i="7" s="1"/>
  <c r="H12" i="7"/>
  <c r="I12" i="7" s="1"/>
  <c r="H13" i="7"/>
  <c r="I13" i="7" s="1"/>
  <c r="H14" i="7"/>
  <c r="I14" i="7" s="1"/>
  <c r="H15" i="7"/>
  <c r="I15" i="7" s="1"/>
  <c r="H16" i="7"/>
  <c r="I16" i="7" s="1"/>
  <c r="H17" i="7"/>
  <c r="I17" i="7" s="1"/>
  <c r="H18" i="7"/>
  <c r="I18" i="7" s="1"/>
  <c r="H19" i="7"/>
  <c r="I19" i="7" s="1"/>
  <c r="H20" i="7"/>
  <c r="I20" i="7" s="1"/>
  <c r="H21" i="7"/>
  <c r="I21" i="7" s="1"/>
  <c r="H22" i="7"/>
  <c r="I22" i="7" s="1"/>
  <c r="H23" i="7"/>
  <c r="I23" i="7" s="1"/>
  <c r="H24" i="7"/>
  <c r="I24" i="7" s="1"/>
  <c r="H25" i="7"/>
  <c r="I25" i="7" s="1"/>
  <c r="H26" i="7"/>
  <c r="I26" i="7" s="1"/>
  <c r="H27" i="7"/>
  <c r="I27" i="7" s="1"/>
  <c r="H28" i="7"/>
  <c r="I28" i="7" s="1"/>
  <c r="H7" i="3"/>
  <c r="I7" i="3" s="1"/>
  <c r="H8" i="3"/>
  <c r="I8" i="3" s="1"/>
  <c r="H9" i="3"/>
  <c r="I9" i="3" s="1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I29" i="10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H10" i="2"/>
  <c r="H11" i="2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6" i="2"/>
  <c r="I26" i="2" s="1"/>
  <c r="I10" i="2"/>
  <c r="I11" i="2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6" i="1"/>
  <c r="I6" i="1" s="1"/>
  <c r="I94" i="1" l="1"/>
  <c r="H31" i="6"/>
  <c r="I31" i="6" s="1"/>
  <c r="H32" i="6"/>
  <c r="I32" i="6" s="1"/>
  <c r="H33" i="6"/>
  <c r="I33" i="6" s="1"/>
  <c r="H34" i="6"/>
  <c r="I34" i="6" s="1"/>
  <c r="H35" i="6"/>
  <c r="I35" i="6" s="1"/>
  <c r="H36" i="6"/>
  <c r="I36" i="6" s="1"/>
  <c r="H37" i="6"/>
  <c r="I37" i="6" s="1"/>
  <c r="H38" i="6"/>
  <c r="I38" i="6" s="1"/>
  <c r="H39" i="6"/>
  <c r="I39" i="6" s="1"/>
  <c r="H40" i="6"/>
  <c r="I40" i="6" s="1"/>
  <c r="H41" i="6"/>
  <c r="I41" i="6" s="1"/>
  <c r="H42" i="6"/>
  <c r="I42" i="6" s="1"/>
  <c r="H43" i="6"/>
  <c r="I43" i="6" s="1"/>
  <c r="H44" i="6"/>
  <c r="I44" i="6" s="1"/>
  <c r="H45" i="6"/>
  <c r="I45" i="6" s="1"/>
  <c r="H46" i="6"/>
  <c r="I46" i="6" s="1"/>
  <c r="H47" i="6"/>
  <c r="I47" i="6" s="1"/>
  <c r="H48" i="6"/>
  <c r="I48" i="6" s="1"/>
  <c r="H49" i="6"/>
  <c r="I49" i="6" s="1"/>
  <c r="H50" i="6"/>
  <c r="I50" i="6" s="1"/>
  <c r="H51" i="6"/>
  <c r="I51" i="6" s="1"/>
  <c r="H52" i="6"/>
  <c r="I52" i="6" s="1"/>
  <c r="H53" i="6"/>
  <c r="I53" i="6" s="1"/>
  <c r="H54" i="6"/>
  <c r="I54" i="6" s="1"/>
  <c r="H55" i="6"/>
  <c r="I55" i="6" s="1"/>
  <c r="H56" i="6"/>
  <c r="I56" i="6" s="1"/>
  <c r="H57" i="6"/>
  <c r="I57" i="6" s="1"/>
  <c r="H58" i="6"/>
  <c r="I58" i="6" s="1"/>
  <c r="H59" i="6"/>
  <c r="I59" i="6" s="1"/>
  <c r="H60" i="6"/>
  <c r="I60" i="6" s="1"/>
  <c r="H61" i="6"/>
  <c r="I61" i="6" s="1"/>
  <c r="H62" i="6"/>
  <c r="I62" i="6" s="1"/>
  <c r="H63" i="6"/>
  <c r="I63" i="6" s="1"/>
  <c r="H64" i="6"/>
  <c r="I64" i="6" s="1"/>
  <c r="H65" i="6"/>
  <c r="I65" i="6" s="1"/>
  <c r="H66" i="6"/>
  <c r="I66" i="6" s="1"/>
  <c r="H67" i="6"/>
  <c r="I67" i="6" s="1"/>
  <c r="H68" i="6"/>
  <c r="I68" i="6" s="1"/>
  <c r="H69" i="6"/>
  <c r="I69" i="6" s="1"/>
  <c r="H70" i="6"/>
  <c r="I70" i="6" s="1"/>
  <c r="H71" i="6"/>
  <c r="I71" i="6" s="1"/>
  <c r="H72" i="6"/>
  <c r="I72" i="6" s="1"/>
  <c r="H73" i="6"/>
  <c r="I73" i="6" s="1"/>
  <c r="H74" i="6"/>
  <c r="I74" i="6" s="1"/>
  <c r="H75" i="6"/>
  <c r="I75" i="6" s="1"/>
  <c r="H76" i="6"/>
  <c r="I76" i="6" s="1"/>
  <c r="H77" i="6"/>
  <c r="I77" i="6" s="1"/>
  <c r="H78" i="6"/>
  <c r="I78" i="6" s="1"/>
  <c r="H79" i="6"/>
  <c r="I79" i="6" s="1"/>
  <c r="H80" i="6"/>
  <c r="I80" i="6" s="1"/>
  <c r="H81" i="6"/>
  <c r="I81" i="6" s="1"/>
  <c r="H82" i="6"/>
  <c r="I82" i="6" s="1"/>
  <c r="H83" i="6"/>
  <c r="I83" i="6" s="1"/>
  <c r="H84" i="6"/>
  <c r="I84" i="6" s="1"/>
  <c r="H85" i="6"/>
  <c r="I85" i="6" s="1"/>
  <c r="H86" i="6"/>
  <c r="I86" i="6" s="1"/>
  <c r="H87" i="6"/>
  <c r="I87" i="6" s="1"/>
  <c r="H88" i="6"/>
  <c r="I88" i="6" s="1"/>
  <c r="H89" i="6"/>
  <c r="I89" i="6" s="1"/>
  <c r="H90" i="6"/>
  <c r="I90" i="6" s="1"/>
  <c r="H91" i="6"/>
  <c r="I91" i="6" s="1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H8" i="5" l="1"/>
  <c r="I8" i="5" s="1"/>
  <c r="H9" i="5"/>
  <c r="I9" i="5" s="1"/>
  <c r="H10" i="5"/>
  <c r="I10" i="5" s="1"/>
  <c r="H11" i="5"/>
  <c r="I11" i="5" s="1"/>
  <c r="H12" i="5"/>
  <c r="I12" i="5" s="1"/>
  <c r="H13" i="5"/>
  <c r="I13" i="5" s="1"/>
  <c r="H14" i="5"/>
  <c r="I14" i="5" s="1"/>
  <c r="H15" i="5"/>
  <c r="I15" i="5" s="1"/>
  <c r="H16" i="5"/>
  <c r="I16" i="5" s="1"/>
  <c r="H17" i="5"/>
  <c r="I17" i="5" s="1"/>
  <c r="H18" i="5"/>
  <c r="I18" i="5" s="1"/>
  <c r="H19" i="5"/>
  <c r="I19" i="5" s="1"/>
  <c r="H20" i="5"/>
  <c r="I20" i="5" s="1"/>
  <c r="H21" i="5"/>
  <c r="I21" i="5" s="1"/>
  <c r="H22" i="5"/>
  <c r="I22" i="5" s="1"/>
  <c r="H23" i="5"/>
  <c r="I23" i="5" s="1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H7" i="11"/>
  <c r="I7" i="11" s="1"/>
  <c r="H8" i="11"/>
  <c r="I8" i="11" s="1"/>
  <c r="H9" i="11"/>
  <c r="I9" i="11" s="1"/>
  <c r="H10" i="11"/>
  <c r="I10" i="11" s="1"/>
  <c r="H11" i="11"/>
  <c r="I11" i="11" s="1"/>
  <c r="H12" i="11"/>
  <c r="I12" i="11" s="1"/>
  <c r="H13" i="11"/>
  <c r="I13" i="11" s="1"/>
  <c r="H14" i="11"/>
  <c r="I14" i="11" s="1"/>
  <c r="H15" i="11"/>
  <c r="I15" i="11" s="1"/>
  <c r="H16" i="11"/>
  <c r="I16" i="11" s="1"/>
  <c r="H17" i="11"/>
  <c r="I17" i="11" s="1"/>
  <c r="H18" i="11"/>
  <c r="I18" i="11" s="1"/>
  <c r="H19" i="11"/>
  <c r="I19" i="11" s="1"/>
  <c r="H20" i="11"/>
  <c r="I20" i="11" s="1"/>
  <c r="H21" i="11"/>
  <c r="I21" i="11" s="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I9" i="9"/>
  <c r="H7" i="9"/>
  <c r="I7" i="9" s="1"/>
  <c r="H8" i="9"/>
  <c r="I8" i="9" s="1"/>
  <c r="H9" i="9"/>
  <c r="H10" i="9"/>
  <c r="I10" i="9" s="1"/>
  <c r="H11" i="9"/>
  <c r="I11" i="9" s="1"/>
  <c r="H12" i="9"/>
  <c r="I12" i="9" s="1"/>
  <c r="H13" i="9"/>
  <c r="I13" i="9" s="1"/>
  <c r="H14" i="9"/>
  <c r="I14" i="9" s="1"/>
  <c r="H15" i="9"/>
  <c r="I15" i="9" s="1"/>
  <c r="H16" i="9"/>
  <c r="I16" i="9" s="1"/>
  <c r="H17" i="9"/>
  <c r="I17" i="9" s="1"/>
  <c r="H18" i="9"/>
  <c r="I18" i="9" s="1"/>
  <c r="H19" i="9"/>
  <c r="I19" i="9" s="1"/>
  <c r="H20" i="9"/>
  <c r="I20" i="9" s="1"/>
  <c r="H21" i="9"/>
  <c r="I21" i="9" s="1"/>
  <c r="H22" i="9"/>
  <c r="I22" i="9" s="1"/>
  <c r="H23" i="9"/>
  <c r="I23" i="9" s="1"/>
  <c r="H24" i="9"/>
  <c r="I24" i="9" s="1"/>
  <c r="H25" i="9"/>
  <c r="I25" i="9" s="1"/>
  <c r="H26" i="9"/>
  <c r="I26" i="9" s="1"/>
  <c r="H27" i="9"/>
  <c r="I27" i="9" s="1"/>
  <c r="H28" i="9"/>
  <c r="I28" i="9" s="1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H7" i="8"/>
  <c r="I7" i="8" s="1"/>
  <c r="H8" i="8"/>
  <c r="I8" i="8" s="1"/>
  <c r="H9" i="8"/>
  <c r="I9" i="8" s="1"/>
  <c r="H10" i="8"/>
  <c r="I10" i="8" s="1"/>
  <c r="H11" i="8"/>
  <c r="I11" i="8" s="1"/>
  <c r="H12" i="8"/>
  <c r="I12" i="8" s="1"/>
  <c r="H13" i="8"/>
  <c r="I13" i="8" s="1"/>
  <c r="H14" i="8"/>
  <c r="I14" i="8" s="1"/>
  <c r="H15" i="8"/>
  <c r="I15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5" i="8"/>
  <c r="I25" i="8" s="1"/>
  <c r="H26" i="8"/>
  <c r="I26" i="8" s="1"/>
  <c r="H27" i="8"/>
  <c r="I27" i="8" s="1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I24" i="5" l="1"/>
  <c r="E179" i="4"/>
  <c r="E177" i="4"/>
  <c r="E174" i="4"/>
  <c r="E171" i="4"/>
  <c r="E172" i="4"/>
  <c r="E155" i="4"/>
  <c r="E138" i="4"/>
  <c r="E139" i="4"/>
  <c r="E140" i="4"/>
  <c r="E141" i="4"/>
  <c r="E105" i="4"/>
  <c r="E103" i="4"/>
  <c r="E92" i="4"/>
  <c r="E87" i="4"/>
  <c r="E82" i="4"/>
  <c r="E51" i="4"/>
  <c r="E31" i="4"/>
  <c r="E25" i="4"/>
  <c r="E12" i="4"/>
  <c r="E13" i="4"/>
  <c r="E14" i="4"/>
  <c r="E15" i="4"/>
  <c r="E9" i="4"/>
  <c r="E10" i="4"/>
  <c r="E6" i="4"/>
  <c r="E7" i="4"/>
  <c r="E8" i="4"/>
  <c r="E11" i="4"/>
  <c r="E16" i="4"/>
  <c r="E17" i="4"/>
  <c r="E18" i="4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6" i="1"/>
  <c r="F38" i="12" l="1"/>
  <c r="F39" i="12"/>
  <c r="E195" i="4" l="1"/>
  <c r="F37" i="12"/>
  <c r="F36" i="12"/>
  <c r="F35" i="12"/>
  <c r="F34" i="12"/>
  <c r="F32" i="12"/>
  <c r="F31" i="12"/>
  <c r="F29" i="12"/>
  <c r="H47" i="2"/>
  <c r="I47" i="2" s="1"/>
  <c r="H48" i="2"/>
  <c r="I48" i="2" s="1"/>
  <c r="H49" i="2"/>
  <c r="I49" i="2" s="1"/>
  <c r="H6" i="3"/>
  <c r="I6" i="3" s="1"/>
  <c r="I16" i="3" s="1"/>
  <c r="E19" i="4"/>
  <c r="E20" i="4"/>
  <c r="E21" i="4"/>
  <c r="E22" i="4"/>
  <c r="E23" i="4"/>
  <c r="E24" i="4"/>
  <c r="E26" i="4"/>
  <c r="E27" i="4"/>
  <c r="E28" i="4"/>
  <c r="E29" i="4"/>
  <c r="E30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3" i="4"/>
  <c r="E84" i="4"/>
  <c r="E85" i="4"/>
  <c r="E86" i="4"/>
  <c r="E88" i="4"/>
  <c r="E89" i="4"/>
  <c r="E90" i="4"/>
  <c r="E91" i="4"/>
  <c r="E93" i="4"/>
  <c r="E94" i="4"/>
  <c r="E95" i="4"/>
  <c r="E96" i="4"/>
  <c r="E97" i="4"/>
  <c r="E98" i="4"/>
  <c r="E99" i="4"/>
  <c r="E100" i="4"/>
  <c r="E101" i="4"/>
  <c r="E102" i="4"/>
  <c r="E104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3" i="4"/>
  <c r="E175" i="4"/>
  <c r="E176" i="4"/>
  <c r="E178" i="4"/>
  <c r="E180" i="4"/>
  <c r="E181" i="4"/>
  <c r="E182" i="4"/>
  <c r="E183" i="4"/>
  <c r="E184" i="4"/>
  <c r="E185" i="4"/>
  <c r="E186" i="4"/>
  <c r="E187" i="4"/>
  <c r="E194" i="4"/>
  <c r="E196" i="4" s="1"/>
  <c r="H30" i="5"/>
  <c r="I30" i="5" s="1"/>
  <c r="H31" i="5"/>
  <c r="I31" i="5" s="1"/>
  <c r="H32" i="5"/>
  <c r="I32" i="5" s="1"/>
  <c r="H33" i="5"/>
  <c r="I33" i="5" s="1"/>
  <c r="H43" i="5"/>
  <c r="I43" i="5" s="1"/>
  <c r="H44" i="5"/>
  <c r="I44" i="5" s="1"/>
  <c r="H45" i="5"/>
  <c r="I45" i="5"/>
  <c r="H46" i="5"/>
  <c r="I46" i="5" s="1"/>
  <c r="H55" i="5"/>
  <c r="I55" i="5" s="1"/>
  <c r="H56" i="5"/>
  <c r="I56" i="5" s="1"/>
  <c r="H57" i="5"/>
  <c r="I57" i="5" s="1"/>
  <c r="H58" i="5"/>
  <c r="I58" i="5" s="1"/>
  <c r="H6" i="6"/>
  <c r="I6" i="6" s="1"/>
  <c r="H7" i="6"/>
  <c r="I7" i="6" s="1"/>
  <c r="H8" i="6"/>
  <c r="I8" i="6" s="1"/>
  <c r="H9" i="6"/>
  <c r="I9" i="6" s="1"/>
  <c r="H10" i="6"/>
  <c r="I10" i="6" s="1"/>
  <c r="H11" i="6"/>
  <c r="I11" i="6" s="1"/>
  <c r="H12" i="6"/>
  <c r="I12" i="6" s="1"/>
  <c r="H13" i="6"/>
  <c r="I13" i="6" s="1"/>
  <c r="H14" i="6"/>
  <c r="I14" i="6" s="1"/>
  <c r="H15" i="6"/>
  <c r="I15" i="6" s="1"/>
  <c r="H16" i="6"/>
  <c r="I16" i="6" s="1"/>
  <c r="H17" i="6"/>
  <c r="I17" i="6" s="1"/>
  <c r="H18" i="6"/>
  <c r="I18" i="6" s="1"/>
  <c r="H19" i="6"/>
  <c r="I19" i="6" s="1"/>
  <c r="H30" i="6"/>
  <c r="I30" i="6" s="1"/>
  <c r="I92" i="6" s="1"/>
  <c r="H6" i="7"/>
  <c r="I6" i="7" s="1"/>
  <c r="I29" i="7" s="1"/>
  <c r="H6" i="8"/>
  <c r="I6" i="8" s="1"/>
  <c r="H28" i="8"/>
  <c r="I28" i="8" s="1"/>
  <c r="H6" i="9"/>
  <c r="I6" i="9" s="1"/>
  <c r="I29" i="9" s="1"/>
  <c r="H6" i="11"/>
  <c r="I6" i="11" s="1"/>
  <c r="I22" i="11" s="1"/>
  <c r="F6" i="12"/>
  <c r="F7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E3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8" i="5"/>
  <c r="E57" i="5"/>
  <c r="E56" i="5"/>
  <c r="E55" i="5"/>
  <c r="E46" i="5"/>
  <c r="E45" i="5"/>
  <c r="E44" i="5"/>
  <c r="E43" i="5"/>
  <c r="E33" i="5"/>
  <c r="E32" i="5"/>
  <c r="E31" i="5"/>
  <c r="E30" i="5"/>
  <c r="E28" i="9"/>
  <c r="E6" i="9"/>
  <c r="E47" i="2"/>
  <c r="E28" i="8"/>
  <c r="E6" i="8"/>
  <c r="E6" i="7"/>
  <c r="E48" i="2"/>
  <c r="E49" i="2"/>
  <c r="E10" i="3"/>
  <c r="E11" i="3"/>
  <c r="E12" i="3"/>
  <c r="E7" i="3"/>
  <c r="E8" i="3"/>
  <c r="E9" i="3"/>
  <c r="E13" i="3"/>
  <c r="E14" i="3"/>
  <c r="E15" i="3"/>
  <c r="E6" i="11"/>
  <c r="E6" i="3"/>
  <c r="I29" i="8" l="1"/>
  <c r="J16" i="13" s="1"/>
  <c r="I52" i="2"/>
  <c r="J5" i="13" s="1"/>
  <c r="F40" i="12"/>
  <c r="J21" i="13" s="1"/>
  <c r="I20" i="6"/>
  <c r="J13" i="13" s="1"/>
  <c r="J11" i="13"/>
  <c r="J12" i="13"/>
  <c r="I34" i="5"/>
  <c r="J10" i="13" s="1"/>
  <c r="E188" i="4"/>
  <c r="J7" i="13" s="1"/>
  <c r="J8" i="13"/>
  <c r="J9" i="13"/>
  <c r="J4" i="13"/>
  <c r="F8" i="12"/>
  <c r="J20" i="13" s="1"/>
  <c r="J18" i="13"/>
  <c r="J19" i="13"/>
  <c r="J17" i="13"/>
  <c r="J15" i="13"/>
  <c r="J14" i="13"/>
  <c r="J6" i="13"/>
  <c r="J3" i="13"/>
  <c r="J22" i="13" l="1"/>
  <c r="J23" i="13" s="1"/>
  <c r="J24" i="13" s="1"/>
</calcChain>
</file>

<file path=xl/sharedStrings.xml><?xml version="1.0" encoding="utf-8"?>
<sst xmlns="http://schemas.openxmlformats.org/spreadsheetml/2006/main" count="877" uniqueCount="448">
  <si>
    <t>CELKEM</t>
  </si>
  <si>
    <t>-</t>
  </si>
  <si>
    <t>Antirrhinum majus pumilum</t>
  </si>
  <si>
    <t>Antirrhinum majus nanum</t>
  </si>
  <si>
    <t xml:space="preserve">Begonia semperflorens </t>
  </si>
  <si>
    <t>Begonia tuberhybrida</t>
  </si>
  <si>
    <t>Celosia argentea var. plumosa</t>
  </si>
  <si>
    <t>Canna indica</t>
  </si>
  <si>
    <t>Centaurea cyanus</t>
  </si>
  <si>
    <t>Coleus blumei</t>
  </si>
  <si>
    <t xml:space="preserve">Coreopsis grandiflora </t>
  </si>
  <si>
    <t>Coreopsis tinctoria</t>
  </si>
  <si>
    <t>Cosmos sulphureus</t>
  </si>
  <si>
    <t>Ageratum houstonianum - nízký</t>
  </si>
  <si>
    <t>Ageratum houstonianum - vysoký</t>
  </si>
  <si>
    <t>Callistephus chinensis - nízký</t>
  </si>
  <si>
    <t>Callistephus chinensis - středně vysoký</t>
  </si>
  <si>
    <t>Echeveria</t>
  </si>
  <si>
    <t>Gazania rigens</t>
  </si>
  <si>
    <t>Heliotropium arborescens</t>
  </si>
  <si>
    <t xml:space="preserve">Impatiens walleriana </t>
  </si>
  <si>
    <t>Iresine sp.</t>
  </si>
  <si>
    <t>Lantana camara</t>
  </si>
  <si>
    <t xml:space="preserve">Lobelia erinus </t>
  </si>
  <si>
    <t xml:space="preserve">Lobularia maritima  </t>
  </si>
  <si>
    <t>Nicotiana alata</t>
  </si>
  <si>
    <t>Nicotiana x sanderae</t>
  </si>
  <si>
    <t>Pelargonium zonale</t>
  </si>
  <si>
    <t xml:space="preserve">Petunia x hybrida </t>
  </si>
  <si>
    <t xml:space="preserve">Phlox drummondii </t>
  </si>
  <si>
    <t>Ricinus communis</t>
  </si>
  <si>
    <t xml:space="preserve">Salvia coccinea </t>
  </si>
  <si>
    <t xml:space="preserve">Salvia farinacea </t>
  </si>
  <si>
    <t>Salvia horminum</t>
  </si>
  <si>
    <t xml:space="preserve">Salvia splendens </t>
  </si>
  <si>
    <t>Sanvitalia procumbens</t>
  </si>
  <si>
    <t xml:space="preserve">Senecio cineraria  </t>
  </si>
  <si>
    <t>Tagetes erecta</t>
  </si>
  <si>
    <t>Tagetes patula</t>
  </si>
  <si>
    <t xml:space="preserve">Tagetes tenuifolia </t>
  </si>
  <si>
    <t>Verbena canadensis</t>
  </si>
  <si>
    <t xml:space="preserve">Verbena x hybrida </t>
  </si>
  <si>
    <t>Verbena rigida</t>
  </si>
  <si>
    <t>Rudbeckia hirta - nízká</t>
  </si>
  <si>
    <t>Rudbeckia hirta - vysoká</t>
  </si>
  <si>
    <t>Dahlia pinnata - nízká</t>
  </si>
  <si>
    <t>Dahlia pinnata - vysoká</t>
  </si>
  <si>
    <t>Crocus vernus</t>
  </si>
  <si>
    <t>Hyacinthus orientalis</t>
  </si>
  <si>
    <t xml:space="preserve">Narcissus </t>
  </si>
  <si>
    <t>Muscari armeniacum</t>
  </si>
  <si>
    <t>Puschkinia scilloides</t>
  </si>
  <si>
    <t>Scilla siberica</t>
  </si>
  <si>
    <t>Tulipa</t>
  </si>
  <si>
    <t>Bellis perennis</t>
  </si>
  <si>
    <t>Myosotis sylvatica</t>
  </si>
  <si>
    <t>Viola x wittrockiana</t>
  </si>
  <si>
    <t>Bidens ferulifolia</t>
  </si>
  <si>
    <t>Begonia tuberhybrida pendula</t>
  </si>
  <si>
    <t>Fuchsia x hybrida</t>
  </si>
  <si>
    <t>Helichrysum petiolare</t>
  </si>
  <si>
    <t>Impatiens New Guinea</t>
  </si>
  <si>
    <t>Impatiens walleriana</t>
  </si>
  <si>
    <t>Pelargonium  peltatum</t>
  </si>
  <si>
    <t>Petunia x hybrida</t>
  </si>
  <si>
    <t>Plectranthus forsteri ´Marginatus´</t>
  </si>
  <si>
    <t>Scaevola saligna</t>
  </si>
  <si>
    <t>Sutera cordata</t>
  </si>
  <si>
    <t>Verbena x hybrida</t>
  </si>
  <si>
    <t xml:space="preserve">Brassica oleracea </t>
  </si>
  <si>
    <t>Buxus sempervirens</t>
  </si>
  <si>
    <t>Calluna vulgaris</t>
  </si>
  <si>
    <t>Dendranthema x grandiflorum</t>
  </si>
  <si>
    <t>Erica carnea</t>
  </si>
  <si>
    <t>Euonymus fortunei</t>
  </si>
  <si>
    <t>Festuca glauca</t>
  </si>
  <si>
    <t>Gaultheria procumbens</t>
  </si>
  <si>
    <t>Hebe armstrongii</t>
  </si>
  <si>
    <t>Celková výše nabídkové ceny bez DPH pro účely hodnocení</t>
  </si>
  <si>
    <t>Celková výše nabídkové ceny včetně DPH</t>
  </si>
  <si>
    <t xml:space="preserve">VÝPOČET CELKOVÉ VÝŠE NABÍDKOVÉ CENY </t>
  </si>
  <si>
    <t>Alternanthera bettzickiana</t>
  </si>
  <si>
    <t>Založení nových květinových záhonů</t>
  </si>
  <si>
    <t>Zrušení květinových záhonů</t>
  </si>
  <si>
    <t>Odstranění a doplnění zeminy (výměna zeminy) v záhonech</t>
  </si>
  <si>
    <t xml:space="preserve">Druh květiny </t>
  </si>
  <si>
    <r>
      <t>Jednotková nabídková cena za výsadbu květin na 1 m</t>
    </r>
    <r>
      <rPr>
        <b/>
        <i/>
        <vertAlign val="superscript"/>
        <sz val="10"/>
        <rFont val="Arial"/>
        <family val="2"/>
        <charset val="238"/>
      </rPr>
      <t xml:space="preserve">2 </t>
    </r>
    <r>
      <rPr>
        <b/>
        <i/>
        <sz val="10"/>
        <rFont val="Arial"/>
        <family val="2"/>
        <charset val="238"/>
      </rPr>
      <t>záhonu</t>
    </r>
  </si>
  <si>
    <r>
      <t>Počet květin na 1 m</t>
    </r>
    <r>
      <rPr>
        <b/>
        <i/>
        <vertAlign val="superscript"/>
        <sz val="10"/>
        <rFont val="Arial"/>
        <family val="2"/>
        <charset val="238"/>
      </rPr>
      <t xml:space="preserve">2 </t>
    </r>
    <r>
      <rPr>
        <b/>
        <i/>
        <sz val="10"/>
        <rFont val="Arial"/>
        <family val="2"/>
        <charset val="238"/>
      </rPr>
      <t>záhonu</t>
    </r>
  </si>
  <si>
    <t>Druh květiny</t>
  </si>
  <si>
    <r>
      <t>Jednotková nabídková cena za údržbu 1 m</t>
    </r>
    <r>
      <rPr>
        <b/>
        <i/>
        <vertAlign val="superscript"/>
        <sz val="10"/>
        <rFont val="Arial"/>
        <family val="2"/>
        <charset val="238"/>
      </rPr>
      <t xml:space="preserve">2 </t>
    </r>
    <r>
      <rPr>
        <b/>
        <i/>
        <sz val="10"/>
        <rFont val="Arial"/>
        <family val="2"/>
        <charset val="238"/>
      </rPr>
      <t>záhonu květin/1 týden</t>
    </r>
  </si>
  <si>
    <t>Počet květin v 1 závěsu</t>
  </si>
  <si>
    <t>Počet květin v 1 věži</t>
  </si>
  <si>
    <t>Dahlia pinnata sk. Mignon</t>
  </si>
  <si>
    <t>Druh rostliny</t>
  </si>
  <si>
    <r>
      <t>Počet rostlin na 1 m</t>
    </r>
    <r>
      <rPr>
        <b/>
        <i/>
        <vertAlign val="superscript"/>
        <sz val="10"/>
        <rFont val="Arial"/>
        <family val="2"/>
        <charset val="238"/>
      </rPr>
      <t xml:space="preserve">2 </t>
    </r>
    <r>
      <rPr>
        <b/>
        <i/>
        <sz val="10"/>
        <rFont val="Arial"/>
        <family val="2"/>
        <charset val="238"/>
      </rPr>
      <t>záhonu</t>
    </r>
  </si>
  <si>
    <r>
      <t>Jednotková nabídková cena za výsadbu rostlin na 1 m</t>
    </r>
    <r>
      <rPr>
        <b/>
        <i/>
        <vertAlign val="superscript"/>
        <sz val="10"/>
        <rFont val="Arial"/>
        <family val="2"/>
        <charset val="238"/>
      </rPr>
      <t xml:space="preserve">2 </t>
    </r>
    <r>
      <rPr>
        <b/>
        <i/>
        <sz val="10"/>
        <rFont val="Arial"/>
        <family val="2"/>
        <charset val="238"/>
      </rPr>
      <t>záhonu</t>
    </r>
  </si>
  <si>
    <r>
      <t>Jednotková nabídková cena za údržbu 1 m</t>
    </r>
    <r>
      <rPr>
        <b/>
        <i/>
        <vertAlign val="superscript"/>
        <sz val="10"/>
        <rFont val="Arial"/>
        <family val="2"/>
        <charset val="238"/>
      </rPr>
      <t xml:space="preserve">2 </t>
    </r>
    <r>
      <rPr>
        <b/>
        <i/>
        <sz val="10"/>
        <rFont val="Arial"/>
        <family val="2"/>
        <charset val="238"/>
      </rPr>
      <t>záhonu</t>
    </r>
    <r>
      <rPr>
        <b/>
        <i/>
        <vertAlign val="superscript"/>
        <sz val="10"/>
        <rFont val="Arial"/>
        <family val="2"/>
        <charset val="238"/>
      </rPr>
      <t xml:space="preserve"> </t>
    </r>
    <r>
      <rPr>
        <b/>
        <i/>
        <sz val="10"/>
        <rFont val="Arial"/>
        <family val="2"/>
        <charset val="238"/>
      </rPr>
      <t>rostlin/1 týden</t>
    </r>
  </si>
  <si>
    <t>Jednotková nabídková cena za výsadbu květin do 1 závěsu</t>
  </si>
  <si>
    <t>Jednotková nabídková cena za údržbu 1 závěsu /1 týden</t>
  </si>
  <si>
    <t>Jednotková nabídková cena za výsadbu květin do 1 věže</t>
  </si>
  <si>
    <t>Jednotková nabídková cena za údržbu 1 věže /1 týden</t>
  </si>
  <si>
    <t>Jednotka</t>
  </si>
  <si>
    <t>Jednotková nabídková cena za jednotku</t>
  </si>
  <si>
    <r>
      <t>m</t>
    </r>
    <r>
      <rPr>
        <vertAlign val="superscript"/>
        <sz val="10"/>
        <rFont val="Arial"/>
        <family val="2"/>
        <charset val="238"/>
      </rPr>
      <t>2</t>
    </r>
  </si>
  <si>
    <t>ks</t>
  </si>
  <si>
    <t>Přesazení květin v květinových věžích</t>
  </si>
  <si>
    <t>100 ks</t>
  </si>
  <si>
    <t>50 ks</t>
  </si>
  <si>
    <t>Služba</t>
  </si>
  <si>
    <t>Služba / Dodávka</t>
  </si>
  <si>
    <t>Uskladnění květinových závěsů</t>
  </si>
  <si>
    <t>Uskladnění květinových věží</t>
  </si>
  <si>
    <t>věž</t>
  </si>
  <si>
    <t>Jednotková nabídková cena za uskladnění 1 jednotky/1 týden</t>
  </si>
  <si>
    <t>VÝPOČET NABÍDKOVÉ CENY VÝSADBY A ÚDRŽBY LETNÍCH KVĚTIN DO ZÁHONŮ - TABULKA Č. 1</t>
  </si>
  <si>
    <t>VÝPOČET NABÍDKOVÉ CENY VÝSADBY A ÚDRŽBY PODZIMNÍCH OKRASNÝCH ROSTLIN DO ZÁHONŮ - TABULKA Č. 3</t>
  </si>
  <si>
    <t>Nabídková cena výsadby a údržby letních květin do záhonů (Tabulka č. 1)</t>
  </si>
  <si>
    <t>Nabídková cena výsadby a údržby podzimních okrasných rostlin do záhonů (Tabulka č. 3)</t>
  </si>
  <si>
    <t xml:space="preserve">Přesazení květin v květinových závěsech </t>
  </si>
  <si>
    <t>Přesazení květin nebo okrasných rostlin v záhonech</t>
  </si>
  <si>
    <t>Zrušení květinových výsadeb letniček</t>
  </si>
  <si>
    <t>Zrušení květinových výsadeb letních hlíznatých rostlin</t>
  </si>
  <si>
    <t>Zrušení květinových výsadeb jarních cibulovin</t>
  </si>
  <si>
    <t>Zrušení květinových výsadeb dvouletek</t>
  </si>
  <si>
    <t>Erica cinerea</t>
  </si>
  <si>
    <t>VÝPOČET NABÍDKOVÉ CENY VÝSADBY A ÚDRŽBYJARNÍCH KVĚTIN DO ZÁHONŮ - VÝSADBA NA PODZIM - TABULKA Č. 2A</t>
  </si>
  <si>
    <t>VÝPOČET NABÍDKOVÉ CENY VÝSADBY A ÚDRŽBYJARNÍCH KVĚTIN DO ZÁHONŮ - VÝSADBA NA JAŘE - TABULKA Č. 2B</t>
  </si>
  <si>
    <t>Nabídková cena výsadby a údržby jarních květin do záhonů - výsadba na podzim (Tabulka č. 2A)</t>
  </si>
  <si>
    <t>Nabídková cena výsadby a údržby jarních květin do záhonů - výsadba na jaře (Tabulka č. 2B)</t>
  </si>
  <si>
    <t>Anemone blanda</t>
  </si>
  <si>
    <t>Hemigraphis</t>
  </si>
  <si>
    <t>Santoline sp.</t>
  </si>
  <si>
    <t>Acalypha hispida</t>
  </si>
  <si>
    <t>Agapanthus sp.</t>
  </si>
  <si>
    <t>Amaranthus caudatus</t>
  </si>
  <si>
    <t>Amaranthus paniculatus</t>
  </si>
  <si>
    <t>Amaranthus tricolour</t>
  </si>
  <si>
    <t>Angelonia angustifolia</t>
  </si>
  <si>
    <t>Argyranthemum frutescens</t>
  </si>
  <si>
    <t>Brachyscome multifida, melanocarpa</t>
  </si>
  <si>
    <t>Briza maxima</t>
  </si>
  <si>
    <t>Calceolaria integrifolia</t>
  </si>
  <si>
    <t>Celosia argentea var. Cristata</t>
  </si>
  <si>
    <t>Chlorophytum comosum</t>
  </si>
  <si>
    <t>Cosmos bipinnatus</t>
  </si>
  <si>
    <t>Cuphea ignea</t>
  </si>
  <si>
    <t>Felicia amelloides</t>
  </si>
  <si>
    <t>Festuca sp.</t>
  </si>
  <si>
    <t>Koeleria</t>
  </si>
  <si>
    <t>Lagurus ovatus</t>
  </si>
  <si>
    <t>Lobelia speciosa</t>
  </si>
  <si>
    <t>Matthiola incana</t>
  </si>
  <si>
    <t>Melampodium paludosum</t>
  </si>
  <si>
    <t>Pennisetum setaceum</t>
  </si>
  <si>
    <t>Ptilotus exaltatus</t>
  </si>
  <si>
    <t>Salvia patens</t>
  </si>
  <si>
    <t>Verbena bonariensis</t>
  </si>
  <si>
    <t>Zinnia elegans</t>
  </si>
  <si>
    <t>Zinnia haageana</t>
  </si>
  <si>
    <t>Catharanthus roseus</t>
  </si>
  <si>
    <t>Diascia barberae</t>
  </si>
  <si>
    <t>Fuchsia hybrida</t>
  </si>
  <si>
    <t>Glechoma hederacea</t>
  </si>
  <si>
    <t>Lysimachia nummularia</t>
  </si>
  <si>
    <t>Verbena speciosa</t>
  </si>
  <si>
    <t>Dianthus chinensis</t>
  </si>
  <si>
    <t>Osteospermum ecklonis</t>
  </si>
  <si>
    <t>Gnaphalium</t>
  </si>
  <si>
    <t>VÝPOČET NABÍDKOVÉ CENY VÝSADBY TRVALEK DO ZÁHONŮ - TABULKA Č.4A</t>
  </si>
  <si>
    <t>Jednotková nabídková cena za výsadbu 1 rostliny (včetně pořízení)</t>
  </si>
  <si>
    <t>Achillea sp.</t>
  </si>
  <si>
    <t>Aconitum sp.</t>
  </si>
  <si>
    <t>Adiantum sp.</t>
  </si>
  <si>
    <t>Adonis vernalis</t>
  </si>
  <si>
    <t>Ajuga reptans</t>
  </si>
  <si>
    <t>Alchemilla mollis</t>
  </si>
  <si>
    <t>Allium sp.</t>
  </si>
  <si>
    <t>Anemone sp.</t>
  </si>
  <si>
    <t>Anthericum liliago</t>
  </si>
  <si>
    <t>Antirrhinum hispanicum</t>
  </si>
  <si>
    <t>Aquilegia sp.</t>
  </si>
  <si>
    <t>Arabis sp.</t>
  </si>
  <si>
    <t>Armeria maritima</t>
  </si>
  <si>
    <t>Artemisia sp.</t>
  </si>
  <si>
    <t>Aruncus aethusifolius</t>
  </si>
  <si>
    <t>Aruncus dioicus</t>
  </si>
  <si>
    <t>Asphodeline lutea</t>
  </si>
  <si>
    <t>Asplenium scolopendrium</t>
  </si>
  <si>
    <t>Aster sp. - nízké (do 15 cm)</t>
  </si>
  <si>
    <t>Aster sp. - středně vysoké ( 15 - 50 cm)</t>
  </si>
  <si>
    <t>Aster sp. - vysoké ( 50 - 250 cm)</t>
  </si>
  <si>
    <t>Astilbe sp. - nízké (20 - 60 cm)</t>
  </si>
  <si>
    <t>Astilbe sp. - vysoké ( nad 60 cm)</t>
  </si>
  <si>
    <t>Athyrium filix - femina</t>
  </si>
  <si>
    <t>Aubrieta hybrida</t>
  </si>
  <si>
    <t>Aurinia saxatilis</t>
  </si>
  <si>
    <t>Bergenia sp.</t>
  </si>
  <si>
    <t>Bistorta sp.</t>
  </si>
  <si>
    <t>Briza sp.</t>
  </si>
  <si>
    <t>Brunnera macrophylla</t>
  </si>
  <si>
    <t>Buphthalmum salicifolium</t>
  </si>
  <si>
    <t>Calamagrostis sp.</t>
  </si>
  <si>
    <t>Calamintha sp.</t>
  </si>
  <si>
    <t>Campanula sp. - nízké ( 5 - 40 cm)</t>
  </si>
  <si>
    <t>Campanula sp. - vyšší ( nad 40 cm)</t>
  </si>
  <si>
    <t>Carex sp.</t>
  </si>
  <si>
    <t>Centaurea sp.</t>
  </si>
  <si>
    <t>Centranthus sp.</t>
  </si>
  <si>
    <t>Cerastium tomentosum</t>
  </si>
  <si>
    <t>Chelone obliqua</t>
  </si>
  <si>
    <t>Chrysanthemum sp. - nízká (20 - 50 cm)</t>
  </si>
  <si>
    <t>Chrysanthemum sp. - vysoká (50 - 90 cm)</t>
  </si>
  <si>
    <t>Cimicifuga ramosa</t>
  </si>
  <si>
    <t>Convallaria majalis</t>
  </si>
  <si>
    <t>Coreopsis sp.</t>
  </si>
  <si>
    <t>Cortaderia selloana</t>
  </si>
  <si>
    <t>Cyclamen sp.</t>
  </si>
  <si>
    <t>Delphinium hybr.</t>
  </si>
  <si>
    <t>Deschampsia sp.</t>
  </si>
  <si>
    <t>Dianthus sp.</t>
  </si>
  <si>
    <t>Dicentra sp.</t>
  </si>
  <si>
    <t>Dictamnus albus</t>
  </si>
  <si>
    <t>Doronicum sp.</t>
  </si>
  <si>
    <t>Dryopteris sp.</t>
  </si>
  <si>
    <t>Duchesnea indica</t>
  </si>
  <si>
    <t>Edraianthus pumilio</t>
  </si>
  <si>
    <t>Echinacea purpurea</t>
  </si>
  <si>
    <t>Echinops bannaticus</t>
  </si>
  <si>
    <t>Epimedium sp.</t>
  </si>
  <si>
    <t>Eranthis</t>
  </si>
  <si>
    <t>Erigeron hybr.</t>
  </si>
  <si>
    <t>Eryngium sp.</t>
  </si>
  <si>
    <t>Euphorbia sp.</t>
  </si>
  <si>
    <t>Fargesia sp.</t>
  </si>
  <si>
    <t>Filipendula sp.</t>
  </si>
  <si>
    <t>Fritillaria sp.</t>
  </si>
  <si>
    <t>Gaillardia hybr.</t>
  </si>
  <si>
    <t>Galanthus nivalis</t>
  </si>
  <si>
    <t>Gentiana sp.</t>
  </si>
  <si>
    <t>Geranium sp.</t>
  </si>
  <si>
    <t>Geum sp.</t>
  </si>
  <si>
    <t>Gypsophila sp.</t>
  </si>
  <si>
    <t>Helenium sp.</t>
  </si>
  <si>
    <t>Helianthemum sp.</t>
  </si>
  <si>
    <t>Helianthus sp.</t>
  </si>
  <si>
    <t>Helictotrichon sempervirens</t>
  </si>
  <si>
    <t>Heliopsis sp.</t>
  </si>
  <si>
    <t>Helleborus sp.</t>
  </si>
  <si>
    <t>Hemerocallis hybr.</t>
  </si>
  <si>
    <t>Heuchera sp.</t>
  </si>
  <si>
    <t>Hosta sp.</t>
  </si>
  <si>
    <t>Houttuynia cordata</t>
  </si>
  <si>
    <t>Hypericum sp.</t>
  </si>
  <si>
    <t>Hyssopus officinalis</t>
  </si>
  <si>
    <t>Iberis sp.</t>
  </si>
  <si>
    <t>Incarvillea sp.</t>
  </si>
  <si>
    <t>Iris sp.</t>
  </si>
  <si>
    <t xml:space="preserve">Kniphofia sp. (Tritoma sp.) </t>
  </si>
  <si>
    <t>Koeleria glauca</t>
  </si>
  <si>
    <t>Lamiastrum galeobdolon</t>
  </si>
  <si>
    <t>Lamium maculatum</t>
  </si>
  <si>
    <t>Lavandula  angustifolia</t>
  </si>
  <si>
    <t>Leucanthemum sp.,</t>
  </si>
  <si>
    <t>Leucojum vernum</t>
  </si>
  <si>
    <t>Liatris spicata</t>
  </si>
  <si>
    <t>Ligularia sp.</t>
  </si>
  <si>
    <t>Lilium sp.</t>
  </si>
  <si>
    <t>Linum sp.</t>
  </si>
  <si>
    <t>Liriope muscari</t>
  </si>
  <si>
    <t>Lupinus hybridus</t>
  </si>
  <si>
    <t>Luzula sp.</t>
  </si>
  <si>
    <t>Lychnis sp.</t>
  </si>
  <si>
    <t>Lysimachia sp.</t>
  </si>
  <si>
    <t>Lythrum sp.</t>
  </si>
  <si>
    <t>Matteuccia sp.</t>
  </si>
  <si>
    <t>Miscanthus sp.</t>
  </si>
  <si>
    <t>Molinia sp.</t>
  </si>
  <si>
    <t>Monarda sp.</t>
  </si>
  <si>
    <t>Nepeta sp.</t>
  </si>
  <si>
    <t>Oenothera sp.</t>
  </si>
  <si>
    <t>Omphalodes verna</t>
  </si>
  <si>
    <t>Ophiopogon sp.</t>
  </si>
  <si>
    <t>Origanum vulgare</t>
  </si>
  <si>
    <t>Osmunda regalis</t>
  </si>
  <si>
    <t>Pachysandra terminalis</t>
  </si>
  <si>
    <t>Paeonia sp.</t>
  </si>
  <si>
    <t>Panicum virgatum</t>
  </si>
  <si>
    <t>Papaver sp.</t>
  </si>
  <si>
    <t>Pennisetum alopecuroides</t>
  </si>
  <si>
    <t>Penstemon sp.</t>
  </si>
  <si>
    <t>Phalaris arundinacea</t>
  </si>
  <si>
    <t>Phlox sp. - nízké (5 - 20 cm)</t>
  </si>
  <si>
    <t>Phlox sp. - střední (20 - 40 cm)</t>
  </si>
  <si>
    <t>Phlox sp. - vysoké (50 - 100 cm)</t>
  </si>
  <si>
    <t>Physalis sp.</t>
  </si>
  <si>
    <t>Physostegia sp.</t>
  </si>
  <si>
    <t>Platycodon grandiflorus</t>
  </si>
  <si>
    <t>Pleioblastus sp.</t>
  </si>
  <si>
    <t>Polemonium sp.</t>
  </si>
  <si>
    <t>Polystichum sp.</t>
  </si>
  <si>
    <t>Potentilla sp.</t>
  </si>
  <si>
    <t>Primula sp.</t>
  </si>
  <si>
    <t>Pulsatilla vulgaris</t>
  </si>
  <si>
    <t>Ramonda myconi</t>
  </si>
  <si>
    <t>Ranunculus sp.</t>
  </si>
  <si>
    <t>Rodgersia sp.</t>
  </si>
  <si>
    <t>Rosa sp.</t>
  </si>
  <si>
    <t>Rudbeckia sp.</t>
  </si>
  <si>
    <t>Sanguinaria canadensis</t>
  </si>
  <si>
    <t>Santolina sp.</t>
  </si>
  <si>
    <t>Saponaria sp.</t>
  </si>
  <si>
    <t>Saxifraga sp.</t>
  </si>
  <si>
    <t>Scabiosa sp.</t>
  </si>
  <si>
    <t>Sedum sp. - nízký (10 - 20 cm)</t>
  </si>
  <si>
    <t>Sedum sp. - vyšší ( nad 20 cm)</t>
  </si>
  <si>
    <t>Sempervivum sp.</t>
  </si>
  <si>
    <t>Solidago hybrida</t>
  </si>
  <si>
    <t>Stipa sp.</t>
  </si>
  <si>
    <t>Tanacetum sp.</t>
  </si>
  <si>
    <t>Thymus sp.</t>
  </si>
  <si>
    <t>Tradescantia sp.</t>
  </si>
  <si>
    <t>Trollius sp.</t>
  </si>
  <si>
    <t>Verbascum sp.</t>
  </si>
  <si>
    <t>Veronica sp.</t>
  </si>
  <si>
    <t>Vinca minor</t>
  </si>
  <si>
    <t>Viola sp.</t>
  </si>
  <si>
    <t>Waldsteinia sp.</t>
  </si>
  <si>
    <t>VÝPOČET NABÍDKOVÉ CENY ÚDRŽBY TRVALEK V ZÁHONECH - TABULKA Č.4B</t>
  </si>
  <si>
    <t>Služba / dodávka</t>
  </si>
  <si>
    <r>
      <t>Jednotková nabídková cena za údržbu 1 m</t>
    </r>
    <r>
      <rPr>
        <b/>
        <i/>
        <vertAlign val="superscript"/>
        <sz val="10"/>
        <rFont val="Arial"/>
        <family val="2"/>
        <charset val="238"/>
      </rPr>
      <t xml:space="preserve">2 </t>
    </r>
    <r>
      <rPr>
        <b/>
        <i/>
        <sz val="10"/>
        <rFont val="Arial"/>
        <family val="2"/>
        <charset val="238"/>
      </rPr>
      <t>záhonu trvalek</t>
    </r>
  </si>
  <si>
    <t>Údržba trvalkových záhonů</t>
  </si>
  <si>
    <t>Scaevola aemula</t>
  </si>
  <si>
    <t>Ipomea sp.</t>
  </si>
  <si>
    <t>Viola cornuta</t>
  </si>
  <si>
    <t>3D konstrukce</t>
  </si>
  <si>
    <r>
      <t>Počet květin na 1 m</t>
    </r>
    <r>
      <rPr>
        <b/>
        <i/>
        <vertAlign val="superscript"/>
        <sz val="10"/>
        <rFont val="Arial"/>
        <family val="2"/>
        <charset val="238"/>
      </rPr>
      <t xml:space="preserve">2 </t>
    </r>
  </si>
  <si>
    <r>
      <t>Jednotková nabídková cena za výsadbu květin na 1 m</t>
    </r>
    <r>
      <rPr>
        <b/>
        <i/>
        <vertAlign val="superscript"/>
        <sz val="10"/>
        <rFont val="Arial"/>
        <family val="2"/>
        <charset val="238"/>
      </rPr>
      <t xml:space="preserve">2 </t>
    </r>
  </si>
  <si>
    <r>
      <t>Jednotková nabídková cena za údržbu 1 m</t>
    </r>
    <r>
      <rPr>
        <b/>
        <i/>
        <vertAlign val="superscript"/>
        <sz val="10"/>
        <rFont val="Arial"/>
        <family val="2"/>
        <charset val="238"/>
      </rPr>
      <t xml:space="preserve">2 </t>
    </r>
    <r>
      <rPr>
        <b/>
        <i/>
        <sz val="10"/>
        <rFont val="Arial"/>
        <family val="2"/>
        <charset val="238"/>
      </rPr>
      <t>květin/1 týden</t>
    </r>
  </si>
  <si>
    <t xml:space="preserve"> </t>
  </si>
  <si>
    <t>Coreopsis verticillata</t>
  </si>
  <si>
    <t>Rudbeckia hirta</t>
  </si>
  <si>
    <t>VÝPOČET NABÍDKOVÉ CENY VÝSADBY A ÚDRŽBYJARNÍCH KVĚTIN DO KVĚTINOVÉ SOCHY ZÁHONU - VÝSADBA NA PODZIM - TABULKA Č. 5A</t>
  </si>
  <si>
    <t>VÝPOČET NABÍDKOVÉ CENY VÝSADBY A ÚDRŽBY LETNÍCH KVĚTIN DO KVĚTINOVÉ SOCHY PÁVA - 3D KONSTRUKCE - TABULKA Č. 6A</t>
  </si>
  <si>
    <t>VÝPOČET NABÍDKOVÉ CENY VÝSADBY A ÚDRŽBY LETNÍCH KVĚTIN DO KVĚTINOVÉ SOCHY PÁVA - ZÁHON - TABULKA Č. 6B</t>
  </si>
  <si>
    <t>VÝPOČET NABÍDKOVÉ CENY VÝSADBY A ÚDRŽBY LETNÍCH KVĚTIN V KVĚTINOVÝCH ZÁVĚSECH 3 N - TABULKA Č. 7</t>
  </si>
  <si>
    <t>VÝPOČET NABÍDKOVÉ CENY VÝSADBY A ÚDRŽBY LETNÍCH KVĚTIN V KVĚTINOVÝCH ZÁVĚSECH JIFLOR 600 - TABULKA Č. 8</t>
  </si>
  <si>
    <t>VÝPOČET NABÍDKOVÉ CENY VÝSADBY A ÚDRŽBY LETNÍCH KVĚTIN V KVĚTINOVÝCH ZÁVĚSECH JIFLOR 800 - TABULKA Č. 9</t>
  </si>
  <si>
    <t>VÝPOČET NABÍDKOVÉ CENY VÝSADBY A ÚDRŽBY LETNÍCH KVĚTIN V KVĚTINOVÝCH ZÁVĚSECH SIFU 710/2B TABULKA Č. 10</t>
  </si>
  <si>
    <t>VÝPOČET NABÍDKOVÉ CENY VÝSADBY A ÚDRŽBY LETNÍCH KVĚTIN V KVĚTINOVÝCH VĚŽÍCH - TABULKA Č.11</t>
  </si>
  <si>
    <t>VÝPOČET NABÍDKOVÉ CENY USKLADNĚNÍ KVĚTINOVÝCH ZÁVĚSŮ A VĚŽÍ - TABULKA Č. 12</t>
  </si>
  <si>
    <t>VÝPOČET NABÍDKOVÉ CENY OSTATNÍCH SLUŽEB A DODÁVEK - TABULKA Č.13</t>
  </si>
  <si>
    <t>závěs (Jiflor 600/800/3N/Sifu)</t>
  </si>
  <si>
    <t>Mulčování trvalkových výsadeb borkováním</t>
  </si>
  <si>
    <t>Mulčovábí trvalkových výsadeb minerálním štěrkem frakce 8/16 mm</t>
  </si>
  <si>
    <t>Obložení 3D konstrukce mechem</t>
  </si>
  <si>
    <t>Nabídková cena výsadby a údržby letních květin do květinových závěsů 3 N (Tabulka č. 7)</t>
  </si>
  <si>
    <t>Nabídková cena výsadby a údržby letních květin do květinových závěsů Jiflor 600 (Tabulka č. 8)</t>
  </si>
  <si>
    <t>Nabídková cena výsadby a údržby letních květin do květinových závěsů Jiflor 800 (Tabulka č. 9)</t>
  </si>
  <si>
    <t>Nabídková cena výsadby a údržby letních květin do květinových závěsů Sifu 710/2B (Tabulka č.10)</t>
  </si>
  <si>
    <t>Nabídková cena výsadby a údržby letních květin do květinových věží (Tabulka č. 11)</t>
  </si>
  <si>
    <t>Nabídková cena uskladnění květinových závěsů a věží (Tabulka č. 12)</t>
  </si>
  <si>
    <t>Nabídková cena ostatních služeb a dodávek (Tabulka č. 13)</t>
  </si>
  <si>
    <t>DPH 21 %</t>
  </si>
  <si>
    <t>Počet jednotek za dobu trvání rámcové dohody</t>
  </si>
  <si>
    <t>Celková výše nabídkové ceny v Kč bez DPH za dobu trvání rámcové dohody při předpokládaném časovém rozsahu uskladnění 90 týdnů (součin sloupce 3 a 4 x 90)</t>
  </si>
  <si>
    <t>Celková výše nabídkové ceny v Kč bez DPH za dobu trvání rámcové dohody (součin sloupce 3 a 4)</t>
  </si>
  <si>
    <t>Předpokládaný počet květin vysázených za dobu trvání rámcové dohody (součin sloupce 2 a 5)</t>
  </si>
  <si>
    <r>
      <t>Předpokládaný počet m</t>
    </r>
    <r>
      <rPr>
        <b/>
        <i/>
        <vertAlign val="superscript"/>
        <sz val="10"/>
        <rFont val="Arial"/>
        <family val="2"/>
        <charset val="238"/>
      </rPr>
      <t xml:space="preserve">2 </t>
    </r>
    <r>
      <rPr>
        <b/>
        <i/>
        <sz val="10"/>
        <rFont val="Arial"/>
        <family val="2"/>
        <charset val="238"/>
      </rPr>
      <t>květin vysázených za dobu trvání rámcové dohody</t>
    </r>
  </si>
  <si>
    <r>
      <t>Cena za údržbu předpokládaného počtu m</t>
    </r>
    <r>
      <rPr>
        <b/>
        <i/>
        <vertAlign val="superscript"/>
        <sz val="10"/>
        <rFont val="Arial"/>
        <family val="2"/>
        <charset val="238"/>
      </rPr>
      <t xml:space="preserve">2 </t>
    </r>
    <r>
      <rPr>
        <b/>
        <i/>
        <sz val="10"/>
        <rFont val="Arial"/>
        <family val="2"/>
        <charset val="238"/>
      </rPr>
      <t>květin vysázených za dobu trvání rámcové dohody při předpokládaném časovém rozsahu 20 týdnů (součin sloupce 5 a 6 x 20 týdnů)</t>
    </r>
  </si>
  <si>
    <t>Celková výše nabídkové ceny v Kč bez DPH za dobu trvání rámcové dohody pro účely hodnocení (součin sloupce 3 a 5 plus cena ze sloupce 7)</t>
  </si>
  <si>
    <t>Předpokládaný počet m2 květin vysázených za dobu trvání rámcové dohody</t>
  </si>
  <si>
    <t>Cena za údržbu předpokládaného počtu m2 květin vysázených za dobu trvání rámcové dohody při předpokládaném časovém rozsahu 16 týdnů (součin sloupce 5 a 6 x 16 týdnů)</t>
  </si>
  <si>
    <t>Cena za údržbu předpokládaného počtu m2 květin vysázených za dobu trvání rámcové dohody při předpokládaném časovém rozsahu 6 týdnů (součin sloupce 5 a 6 x 6 týdnů)</t>
  </si>
  <si>
    <t>Předpokládaný počet rostlin vysázených za dobu trvání rámcové dohody (součin sloupce 2 a 5)</t>
  </si>
  <si>
    <t>Předpokládaný počet m2 rostlin vysázených za dobu trvání rámcové dohody</t>
  </si>
  <si>
    <t>Cena za údržbu předpokládaného počtu m2 rostlin vysázených za dobu trvání rámcové dohody při předpokládaném časovém rozsahu 9 týdnů (součin sloupce 5 a 6 x 9 týdnů)</t>
  </si>
  <si>
    <t>Předpokládaný počet květin vysázených za dobu trvání rámcové dohody</t>
  </si>
  <si>
    <t>Celková výše nabídkové ceny v Kč bez DPH za dobu trvání rámcové dohody pro účely hodnocení (součin sloupce 2 a 3 )</t>
  </si>
  <si>
    <t>Celková výše ceny za údržbu v Kč bez DPH za dobu trvání rámcové dohody pro účely hodnocení</t>
  </si>
  <si>
    <t>Cena za údržbu předpokládaného počtu m2 květin vysázených za dobu trvání rámcové dohody při předpokládaném časovém rozsahu 22 týdnů (součin sloupce 5 a 6 x 22 týdnů)</t>
  </si>
  <si>
    <t>Předpokládaný počet závěsů osázených za dobu trvání rámcové dohody</t>
  </si>
  <si>
    <t>Cena za údržbu předpokládaného počtu závěsů osázených za dobu trvání rámcové dohody při předpokládaném časovém rozsahu 24 týdnů (součin sloupce 5 a 6 x 24 týdnů)</t>
  </si>
  <si>
    <t>Předpokládaný počet věží osázených za dobu trvání rámcové dohody</t>
  </si>
  <si>
    <t>Cena za údržbu předpokládaného počtu věží osázených za dobu trvání rámcové dohody při předpokládaném časovém rozsahu 24 týdnů (součin sloupce 5 a 6 x 24 týdnů)</t>
  </si>
  <si>
    <t>Údržba růží</t>
  </si>
  <si>
    <t>Údržba květinových luk</t>
  </si>
  <si>
    <t>m2</t>
  </si>
  <si>
    <t>Údržba květnatých pásů</t>
  </si>
  <si>
    <t>Založení komunikačních květoucích pásů</t>
  </si>
  <si>
    <t>Údržba komunikačních květoucích pásů</t>
  </si>
  <si>
    <t xml:space="preserve">Výsadba rostlin do mobilních nádob </t>
  </si>
  <si>
    <t>Údržba rostlin v mobilních nádobách</t>
  </si>
  <si>
    <t>Strojová výsadba cibulovin do volné půdy</t>
  </si>
  <si>
    <t>Nabídková cena výsadby trvalek do záhonů (Tabulka č. 4A)</t>
  </si>
  <si>
    <t>Nabídková cena údržby trvalek v záhonech (Tabulka č. 4B)</t>
  </si>
  <si>
    <t>Nabídková cena výsadby a údržby jarních květin do květinové sochy páva záhon - výsadba na podzim (Tabulka č. 5A)</t>
  </si>
  <si>
    <t>Nabídková cena výsadby a údržby jarních květin do květinové sochy páva záhon - výsadba na jaře (Tabulka č. 5B)</t>
  </si>
  <si>
    <t>Nabídková cena výsadby a údržby jarních květin do květinové sochy páva 3D konstrukce - výsadba na podzim (Tabulka č. 5C)</t>
  </si>
  <si>
    <t>Nabídková cena výsadby a údržby jarních květin do květinové sochy páva 3D konstrukce - výsadba na jaře (Tabulka č. 5D)</t>
  </si>
  <si>
    <t>Nabídková cena výsadby a údržby letních květin do květinové sochy páva - 3D konstrukce (Tabulka č. 6A)</t>
  </si>
  <si>
    <t>Nabídková cena výsadby a údržby letních květin do květinové sochy páva - záhon (Tabulka č. 6B)</t>
  </si>
  <si>
    <t>Gaura lindheimeri</t>
  </si>
  <si>
    <t>Pennisetum glaucum</t>
  </si>
  <si>
    <t>Pennisetum macrourum</t>
  </si>
  <si>
    <t>Pennisetum villosum</t>
  </si>
  <si>
    <t>Salvia greggii</t>
  </si>
  <si>
    <t>Tagetes lucida</t>
  </si>
  <si>
    <t>Thymophylla tenuiloba</t>
  </si>
  <si>
    <t>Zinnia x hybrida</t>
  </si>
  <si>
    <t>Camassia sp.</t>
  </si>
  <si>
    <t>Hyacinthoides non-scripta</t>
  </si>
  <si>
    <t>Chionodoxa sp.</t>
  </si>
  <si>
    <t>Ornithogalum sp.</t>
  </si>
  <si>
    <t>Agastache sp.</t>
  </si>
  <si>
    <t>Alcea rosea</t>
  </si>
  <si>
    <t>Amsonia tabernaemontana</t>
  </si>
  <si>
    <t>Asclepias sp.</t>
  </si>
  <si>
    <t>Astrantia major</t>
  </si>
  <si>
    <t>Ceratostigma plumbaginoides</t>
  </si>
  <si>
    <t>Hakonechloa macra</t>
  </si>
  <si>
    <t>Helichrysum sp.</t>
  </si>
  <si>
    <t>Inula ensifolia</t>
  </si>
  <si>
    <t>Knautia macedonica</t>
  </si>
  <si>
    <t>Pulmonaria saccharata</t>
  </si>
  <si>
    <t>Salvia sp.</t>
  </si>
  <si>
    <t>Sidalcea sp.</t>
  </si>
  <si>
    <t>Silene sp.</t>
  </si>
  <si>
    <t>Solidaster luteus</t>
  </si>
  <si>
    <t>Stachys sp.</t>
  </si>
  <si>
    <t>Stokesia laevis</t>
  </si>
  <si>
    <t>Teucrium sp.</t>
  </si>
  <si>
    <t>Calibrachoa x hybrida</t>
  </si>
  <si>
    <t>Dichondra argentea</t>
  </si>
  <si>
    <t>Ipomoea batatas</t>
  </si>
  <si>
    <t>Lobelia richardii</t>
  </si>
  <si>
    <t>Lobularia hybrida</t>
  </si>
  <si>
    <t>Osteospermum eclonis</t>
  </si>
  <si>
    <t>Solanum jasminoides</t>
  </si>
  <si>
    <t>VÝPOČET NABÍDKOVÉ CENY VÝSADBY A ÚDRŽBY JARNÍCH KVĚTIN DO KVĚTINOVÉ SOCHY ZÁHONU - VÝSADBA NA JAŘE - TABULKA Č. 5B</t>
  </si>
  <si>
    <t>VÝPOČET NABÍDKOVÉ CENY VÝSADBY A ÚDRŽBY JARNÍCH KVĚTIN DO KVĚTINOVÉ SOCHY - VÝSADBA NA PODZIM - TABULKA Č. 5C</t>
  </si>
  <si>
    <t>VÝPOČET NABÍDKOVÉ CENY VÝSADBY A ÚDRŽBY JARNÍCH KVĚTIN DO KVĚTINOVÉ SOCHY - VÝSADBA NA JAŘE - TABULKA Č. 5D</t>
  </si>
  <si>
    <t>Předpokládaný počet m2 trvalkových záhonů udržovaných za dobu trvání rámcové dohody</t>
  </si>
  <si>
    <t>Allium (nízké)</t>
  </si>
  <si>
    <t>Allium (vysoké)</t>
  </si>
  <si>
    <t>Založení květinových luk výsevem</t>
  </si>
  <si>
    <t>Založení květinových luk položením bylinotravního koberce/dlaždic</t>
  </si>
  <si>
    <t>Založení květnatých pásů výsevem</t>
  </si>
  <si>
    <t>Založení květnatých pásů položením bylinotravního koberce/dlaždic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</si>
</sst>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i/>
      <vertAlign val="superscript"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6"/>
      <color indexed="10"/>
      <name val="Arial"/>
      <family val="2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9" tint="0.59999389629810485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70">
    <xf numFmtId="0" fontId="0" fillId="0" borderId="0" xfId="0"/>
    <xf numFmtId="0" fontId="4" fillId="2" borderId="2" xfId="0" applyFont="1" applyFill="1" applyBorder="1" applyAlignment="1">
      <alignment horizontal="center"/>
    </xf>
    <xf numFmtId="0" fontId="5" fillId="0" borderId="0" xfId="0" applyFont="1"/>
    <xf numFmtId="0" fontId="7" fillId="0" borderId="0" xfId="0" applyFont="1"/>
    <xf numFmtId="0" fontId="4" fillId="0" borderId="0" xfId="0" applyFont="1"/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10" fillId="0" borderId="5" xfId="0" applyFont="1" applyBorder="1" applyAlignment="1">
      <alignment wrapText="1"/>
    </xf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0" fontId="6" fillId="0" borderId="13" xfId="0" applyFont="1" applyBorder="1" applyAlignment="1"/>
    <xf numFmtId="0" fontId="6" fillId="0" borderId="8" xfId="0" applyFont="1" applyBorder="1" applyAlignment="1">
      <alignment horizontal="center"/>
    </xf>
    <xf numFmtId="0" fontId="6" fillId="0" borderId="14" xfId="0" applyFont="1" applyBorder="1" applyAlignment="1">
      <alignment horizontal="center" wrapText="1"/>
    </xf>
    <xf numFmtId="0" fontId="6" fillId="0" borderId="15" xfId="0" applyFont="1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0" fillId="0" borderId="0" xfId="0" applyAlignment="1"/>
    <xf numFmtId="0" fontId="6" fillId="0" borderId="14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6" fillId="0" borderId="22" xfId="0" applyFont="1" applyBorder="1" applyAlignment="1"/>
    <xf numFmtId="0" fontId="0" fillId="0" borderId="23" xfId="0" applyBorder="1" applyAlignment="1">
      <alignment horizontal="center"/>
    </xf>
    <xf numFmtId="0" fontId="0" fillId="0" borderId="24" xfId="0" applyBorder="1"/>
    <xf numFmtId="0" fontId="6" fillId="0" borderId="6" xfId="0" applyFont="1" applyFill="1" applyBorder="1" applyAlignment="1">
      <alignment wrapText="1"/>
    </xf>
    <xf numFmtId="0" fontId="1" fillId="3" borderId="15" xfId="0" applyFont="1" applyFill="1" applyBorder="1" applyAlignment="1">
      <alignment horizontal="center"/>
    </xf>
    <xf numFmtId="3" fontId="0" fillId="0" borderId="14" xfId="0" applyNumberForma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3" fontId="6" fillId="0" borderId="15" xfId="0" applyNumberFormat="1" applyFont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1" fontId="6" fillId="0" borderId="15" xfId="0" applyNumberFormat="1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3" fontId="1" fillId="0" borderId="14" xfId="0" applyNumberFormat="1" applyFont="1" applyBorder="1" applyAlignment="1">
      <alignment horizontal="center" wrapText="1"/>
    </xf>
    <xf numFmtId="3" fontId="6" fillId="0" borderId="14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wrapText="1"/>
    </xf>
    <xf numFmtId="3" fontId="6" fillId="0" borderId="8" xfId="0" applyNumberFormat="1" applyFont="1" applyBorder="1" applyAlignment="1">
      <alignment horizontal="center" wrapText="1"/>
    </xf>
    <xf numFmtId="3" fontId="6" fillId="0" borderId="14" xfId="0" applyNumberFormat="1" applyFont="1" applyBorder="1" applyAlignment="1">
      <alignment horizontal="center" wrapText="1"/>
    </xf>
    <xf numFmtId="3" fontId="1" fillId="0" borderId="27" xfId="0" applyNumberFormat="1" applyFont="1" applyBorder="1" applyAlignment="1">
      <alignment horizontal="center"/>
    </xf>
    <xf numFmtId="0" fontId="6" fillId="0" borderId="5" xfId="0" applyFont="1" applyFill="1" applyBorder="1" applyAlignment="1">
      <alignment horizontal="left" wrapText="1"/>
    </xf>
    <xf numFmtId="0" fontId="6" fillId="0" borderId="30" xfId="0" applyFont="1" applyFill="1" applyBorder="1" applyAlignment="1">
      <alignment wrapText="1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25" xfId="0" applyFont="1" applyBorder="1" applyAlignment="1">
      <alignment horizontal="center" wrapText="1"/>
    </xf>
    <xf numFmtId="3" fontId="0" fillId="0" borderId="0" xfId="0" applyNumberFormat="1"/>
    <xf numFmtId="3" fontId="9" fillId="0" borderId="27" xfId="0" applyNumberFormat="1" applyFon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0" fontId="12" fillId="0" borderId="0" xfId="0" applyFont="1"/>
    <xf numFmtId="3" fontId="6" fillId="0" borderId="0" xfId="0" applyNumberFormat="1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4" fontId="0" fillId="0" borderId="43" xfId="0" applyNumberFormat="1" applyFill="1" applyBorder="1" applyAlignment="1">
      <alignment horizontal="center"/>
    </xf>
    <xf numFmtId="4" fontId="0" fillId="0" borderId="37" xfId="0" applyNumberFormat="1" applyFill="1" applyBorder="1" applyAlignment="1">
      <alignment horizontal="center"/>
    </xf>
    <xf numFmtId="4" fontId="0" fillId="0" borderId="44" xfId="0" applyNumberFormat="1" applyFill="1" applyBorder="1" applyAlignment="1">
      <alignment horizontal="center"/>
    </xf>
    <xf numFmtId="4" fontId="0" fillId="0" borderId="38" xfId="0" applyNumberFormat="1" applyFill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4" fontId="6" fillId="0" borderId="21" xfId="0" applyNumberFormat="1" applyFont="1" applyFill="1" applyBorder="1" applyAlignment="1">
      <alignment horizontal="center" wrapText="1"/>
    </xf>
    <xf numFmtId="4" fontId="0" fillId="4" borderId="34" xfId="0" applyNumberFormat="1" applyFill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4" fontId="0" fillId="0" borderId="14" xfId="0" applyNumberFormat="1" applyFill="1" applyBorder="1" applyAlignment="1">
      <alignment horizontal="center"/>
    </xf>
    <xf numFmtId="4" fontId="0" fillId="4" borderId="32" xfId="0" applyNumberFormat="1" applyFill="1" applyBorder="1" applyAlignment="1">
      <alignment horizontal="center"/>
    </xf>
    <xf numFmtId="4" fontId="0" fillId="4" borderId="33" xfId="0" applyNumberFormat="1" applyFill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4" fillId="2" borderId="31" xfId="0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center"/>
    </xf>
    <xf numFmtId="4" fontId="1" fillId="0" borderId="14" xfId="0" applyNumberFormat="1" applyFont="1" applyFill="1" applyBorder="1" applyAlignment="1">
      <alignment horizontal="center"/>
    </xf>
    <xf numFmtId="4" fontId="6" fillId="4" borderId="34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6" fillId="4" borderId="33" xfId="0" applyNumberFormat="1" applyFont="1" applyFill="1" applyBorder="1" applyAlignment="1">
      <alignment horizontal="center"/>
    </xf>
    <xf numFmtId="3" fontId="6" fillId="0" borderId="23" xfId="0" applyNumberFormat="1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3" fontId="6" fillId="0" borderId="7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left" wrapText="1"/>
    </xf>
    <xf numFmtId="0" fontId="6" fillId="0" borderId="28" xfId="0" applyFont="1" applyBorder="1" applyAlignment="1">
      <alignment horizontal="left" wrapText="1"/>
    </xf>
    <xf numFmtId="0" fontId="13" fillId="0" borderId="29" xfId="0" applyFont="1" applyBorder="1"/>
    <xf numFmtId="0" fontId="13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30" xfId="0" applyFont="1" applyFill="1" applyBorder="1" applyAlignment="1">
      <alignment horizontal="left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" fontId="4" fillId="8" borderId="31" xfId="0" applyNumberFormat="1" applyFont="1" applyFill="1" applyBorder="1" applyAlignment="1">
      <alignment horizontal="center"/>
    </xf>
    <xf numFmtId="0" fontId="4" fillId="8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4" fontId="0" fillId="9" borderId="36" xfId="0" applyNumberFormat="1" applyFill="1" applyBorder="1" applyAlignment="1">
      <alignment horizontal="center"/>
    </xf>
    <xf numFmtId="4" fontId="0" fillId="9" borderId="37" xfId="0" applyNumberFormat="1" applyFill="1" applyBorder="1" applyAlignment="1">
      <alignment horizontal="center"/>
    </xf>
    <xf numFmtId="4" fontId="0" fillId="9" borderId="38" xfId="0" applyNumberForma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4" fontId="0" fillId="0" borderId="21" xfId="0" applyNumberFormat="1" applyFill="1" applyBorder="1" applyAlignment="1">
      <alignment horizontal="center"/>
    </xf>
    <xf numFmtId="0" fontId="6" fillId="0" borderId="6" xfId="0" applyFont="1" applyBorder="1" applyAlignment="1">
      <alignment horizontal="left" wrapText="1"/>
    </xf>
    <xf numFmtId="0" fontId="0" fillId="0" borderId="47" xfId="0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28" xfId="0" applyBorder="1" applyAlignment="1"/>
    <xf numFmtId="0" fontId="0" fillId="0" borderId="5" xfId="0" applyBorder="1" applyAlignment="1"/>
    <xf numFmtId="0" fontId="6" fillId="0" borderId="6" xfId="0" applyFont="1" applyBorder="1" applyAlignment="1"/>
    <xf numFmtId="0" fontId="6" fillId="0" borderId="5" xfId="0" applyFont="1" applyBorder="1" applyAlignment="1"/>
    <xf numFmtId="0" fontId="6" fillId="0" borderId="9" xfId="0" applyFont="1" applyBorder="1" applyAlignment="1"/>
    <xf numFmtId="4" fontId="0" fillId="3" borderId="14" xfId="0" applyNumberFormat="1" applyFill="1" applyBorder="1" applyAlignment="1">
      <alignment horizontal="center"/>
    </xf>
    <xf numFmtId="0" fontId="3" fillId="5" borderId="18" xfId="0" applyFont="1" applyFill="1" applyBorder="1" applyAlignment="1">
      <alignment horizontal="center" vertical="center"/>
    </xf>
    <xf numFmtId="4" fontId="0" fillId="3" borderId="25" xfId="0" applyNumberFormat="1" applyFill="1" applyBorder="1" applyAlignment="1">
      <alignment horizontal="center"/>
    </xf>
    <xf numFmtId="0" fontId="0" fillId="0" borderId="13" xfId="0" applyBorder="1"/>
    <xf numFmtId="4" fontId="0" fillId="0" borderId="34" xfId="0" applyNumberFormat="1" applyBorder="1" applyAlignment="1">
      <alignment horizontal="center"/>
    </xf>
    <xf numFmtId="0" fontId="0" fillId="0" borderId="41" xfId="0" applyBorder="1"/>
    <xf numFmtId="4" fontId="0" fillId="0" borderId="40" xfId="0" applyNumberFormat="1" applyBorder="1" applyAlignment="1">
      <alignment horizontal="center"/>
    </xf>
    <xf numFmtId="4" fontId="6" fillId="3" borderId="14" xfId="0" applyNumberFormat="1" applyFont="1" applyFill="1" applyBorder="1" applyAlignment="1">
      <alignment horizontal="center"/>
    </xf>
    <xf numFmtId="4" fontId="6" fillId="3" borderId="15" xfId="0" applyNumberFormat="1" applyFont="1" applyFill="1" applyBorder="1" applyAlignment="1" applyProtection="1">
      <alignment horizontal="center"/>
    </xf>
    <xf numFmtId="4" fontId="6" fillId="3" borderId="14" xfId="0" applyNumberFormat="1" applyFont="1" applyFill="1" applyBorder="1" applyAlignment="1" applyProtection="1">
      <alignment horizontal="center" wrapText="1"/>
    </xf>
    <xf numFmtId="4" fontId="0" fillId="0" borderId="0" xfId="0" applyNumberFormat="1"/>
    <xf numFmtId="4" fontId="6" fillId="6" borderId="14" xfId="0" applyNumberFormat="1" applyFont="1" applyFill="1" applyBorder="1" applyAlignment="1">
      <alignment horizontal="center" wrapText="1"/>
    </xf>
    <xf numFmtId="4" fontId="6" fillId="6" borderId="15" xfId="0" applyNumberFormat="1" applyFont="1" applyFill="1" applyBorder="1" applyAlignment="1">
      <alignment horizontal="center" wrapText="1"/>
    </xf>
    <xf numFmtId="4" fontId="1" fillId="6" borderId="14" xfId="0" applyNumberFormat="1" applyFont="1" applyFill="1" applyBorder="1" applyAlignment="1" applyProtection="1">
      <alignment horizontal="center"/>
    </xf>
    <xf numFmtId="0" fontId="6" fillId="0" borderId="12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4" fontId="0" fillId="0" borderId="19" xfId="0" applyNumberFormat="1" applyFill="1" applyBorder="1" applyAlignment="1">
      <alignment horizontal="center"/>
    </xf>
    <xf numFmtId="0" fontId="6" fillId="0" borderId="11" xfId="0" applyFont="1" applyBorder="1" applyAlignment="1">
      <alignment horizontal="center" wrapText="1"/>
    </xf>
    <xf numFmtId="0" fontId="6" fillId="0" borderId="23" xfId="0" applyFont="1" applyBorder="1" applyAlignment="1">
      <alignment horizontal="center"/>
    </xf>
    <xf numFmtId="0" fontId="6" fillId="0" borderId="30" xfId="0" applyFont="1" applyBorder="1" applyAlignment="1">
      <alignment horizontal="left" wrapText="1"/>
    </xf>
    <xf numFmtId="3" fontId="6" fillId="0" borderId="15" xfId="0" applyNumberFormat="1" applyFont="1" applyFill="1" applyBorder="1" applyAlignment="1">
      <alignment horizontal="center"/>
    </xf>
    <xf numFmtId="4" fontId="0" fillId="3" borderId="19" xfId="0" applyNumberFormat="1" applyFill="1" applyBorder="1" applyAlignment="1">
      <alignment horizontal="center"/>
    </xf>
    <xf numFmtId="4" fontId="6" fillId="3" borderId="42" xfId="0" applyNumberFormat="1" applyFont="1" applyFill="1" applyBorder="1" applyAlignment="1">
      <alignment horizontal="center"/>
    </xf>
    <xf numFmtId="4" fontId="6" fillId="3" borderId="15" xfId="0" applyNumberFormat="1" applyFont="1" applyFill="1" applyBorder="1" applyAlignment="1">
      <alignment horizontal="center"/>
    </xf>
    <xf numFmtId="4" fontId="6" fillId="3" borderId="23" xfId="0" applyNumberFormat="1" applyFont="1" applyFill="1" applyBorder="1" applyAlignment="1">
      <alignment horizontal="center"/>
    </xf>
    <xf numFmtId="0" fontId="0" fillId="0" borderId="54" xfId="0" applyBorder="1" applyAlignment="1">
      <alignment horizontal="center"/>
    </xf>
    <xf numFmtId="4" fontId="6" fillId="4" borderId="40" xfId="0" applyNumberFormat="1" applyFont="1" applyFill="1" applyBorder="1" applyAlignment="1">
      <alignment horizontal="center"/>
    </xf>
    <xf numFmtId="4" fontId="0" fillId="2" borderId="2" xfId="0" applyNumberFormat="1" applyFill="1" applyBorder="1" applyAlignment="1">
      <alignment horizontal="center"/>
    </xf>
    <xf numFmtId="4" fontId="6" fillId="3" borderId="19" xfId="0" applyNumberFormat="1" applyFont="1" applyFill="1" applyBorder="1" applyAlignment="1">
      <alignment horizontal="center" wrapText="1"/>
    </xf>
    <xf numFmtId="4" fontId="6" fillId="3" borderId="15" xfId="0" applyNumberFormat="1" applyFont="1" applyFill="1" applyBorder="1" applyAlignment="1" applyProtection="1">
      <alignment horizontal="center" wrapText="1"/>
    </xf>
    <xf numFmtId="4" fontId="0" fillId="3" borderId="19" xfId="0" applyNumberFormat="1" applyFill="1" applyBorder="1" applyAlignment="1" applyProtection="1">
      <alignment horizontal="center"/>
    </xf>
    <xf numFmtId="4" fontId="0" fillId="3" borderId="14" xfId="0" applyNumberFormat="1" applyFill="1" applyBorder="1" applyAlignment="1" applyProtection="1">
      <alignment horizontal="center"/>
    </xf>
    <xf numFmtId="0" fontId="6" fillId="0" borderId="7" xfId="0" applyFont="1" applyFill="1" applyBorder="1" applyAlignment="1">
      <alignment horizontal="center" wrapText="1"/>
    </xf>
    <xf numFmtId="4" fontId="6" fillId="3" borderId="14" xfId="0" applyNumberFormat="1" applyFont="1" applyFill="1" applyBorder="1" applyAlignment="1">
      <alignment horizontal="center" wrapText="1"/>
    </xf>
    <xf numFmtId="4" fontId="1" fillId="3" borderId="14" xfId="0" applyNumberFormat="1" applyFont="1" applyFill="1" applyBorder="1" applyAlignment="1">
      <alignment horizontal="center"/>
    </xf>
    <xf numFmtId="4" fontId="6" fillId="3" borderId="19" xfId="0" applyNumberFormat="1" applyFont="1" applyFill="1" applyBorder="1" applyAlignment="1">
      <alignment horizontal="center"/>
    </xf>
    <xf numFmtId="3" fontId="6" fillId="0" borderId="19" xfId="0" applyNumberFormat="1" applyFont="1" applyBorder="1" applyAlignment="1">
      <alignment horizontal="center" wrapText="1"/>
    </xf>
    <xf numFmtId="4" fontId="6" fillId="0" borderId="19" xfId="0" applyNumberFormat="1" applyFont="1" applyFill="1" applyBorder="1" applyAlignment="1">
      <alignment horizontal="center" wrapText="1"/>
    </xf>
    <xf numFmtId="4" fontId="6" fillId="0" borderId="14" xfId="0" applyNumberFormat="1" applyFont="1" applyFill="1" applyBorder="1" applyAlignment="1">
      <alignment horizontal="center" wrapText="1"/>
    </xf>
    <xf numFmtId="4" fontId="6" fillId="3" borderId="25" xfId="0" applyNumberFormat="1" applyFont="1" applyFill="1" applyBorder="1" applyAlignment="1">
      <alignment horizontal="center"/>
    </xf>
    <xf numFmtId="3" fontId="6" fillId="0" borderId="25" xfId="0" applyNumberFormat="1" applyFont="1" applyBorder="1" applyAlignment="1">
      <alignment horizontal="center"/>
    </xf>
    <xf numFmtId="3" fontId="6" fillId="0" borderId="25" xfId="0" applyNumberFormat="1" applyFont="1" applyFill="1" applyBorder="1" applyAlignment="1">
      <alignment horizontal="center"/>
    </xf>
    <xf numFmtId="4" fontId="1" fillId="3" borderId="15" xfId="0" applyNumberFormat="1" applyFont="1" applyFill="1" applyBorder="1" applyAlignment="1">
      <alignment horizontal="center"/>
    </xf>
    <xf numFmtId="4" fontId="1" fillId="3" borderId="25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4" fontId="1" fillId="3" borderId="19" xfId="0" applyNumberFormat="1" applyFont="1" applyFill="1" applyBorder="1" applyAlignment="1" applyProtection="1">
      <alignment horizontal="center"/>
    </xf>
    <xf numFmtId="4" fontId="6" fillId="3" borderId="15" xfId="0" applyNumberFormat="1" applyFont="1" applyFill="1" applyBorder="1" applyAlignment="1">
      <alignment horizontal="center" wrapText="1"/>
    </xf>
    <xf numFmtId="4" fontId="1" fillId="3" borderId="14" xfId="0" applyNumberFormat="1" applyFont="1" applyFill="1" applyBorder="1" applyAlignment="1" applyProtection="1">
      <alignment horizontal="center"/>
    </xf>
    <xf numFmtId="4" fontId="1" fillId="3" borderId="15" xfId="0" applyNumberFormat="1" applyFont="1" applyFill="1" applyBorder="1" applyAlignment="1" applyProtection="1">
      <alignment horizontal="center"/>
    </xf>
    <xf numFmtId="0" fontId="0" fillId="0" borderId="18" xfId="0" applyBorder="1" applyAlignment="1">
      <alignment horizontal="center"/>
    </xf>
    <xf numFmtId="4" fontId="1" fillId="3" borderId="19" xfId="0" applyNumberFormat="1" applyFont="1" applyFill="1" applyBorder="1" applyAlignment="1">
      <alignment horizontal="center"/>
    </xf>
    <xf numFmtId="4" fontId="0" fillId="3" borderId="15" xfId="0" applyNumberFormat="1" applyFill="1" applyBorder="1" applyAlignment="1" applyProtection="1">
      <alignment horizontal="center"/>
    </xf>
    <xf numFmtId="4" fontId="0" fillId="3" borderId="23" xfId="0" applyNumberFormat="1" applyFill="1" applyBorder="1" applyAlignment="1">
      <alignment horizontal="center"/>
    </xf>
    <xf numFmtId="4" fontId="0" fillId="6" borderId="15" xfId="0" applyNumberForma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 wrapText="1"/>
    </xf>
    <xf numFmtId="4" fontId="6" fillId="0" borderId="15" xfId="0" applyNumberFormat="1" applyFont="1" applyFill="1" applyBorder="1" applyAlignment="1">
      <alignment horizontal="center" wrapText="1"/>
    </xf>
    <xf numFmtId="0" fontId="6" fillId="0" borderId="28" xfId="0" applyFont="1" applyFill="1" applyBorder="1" applyAlignment="1">
      <alignment wrapText="1"/>
    </xf>
    <xf numFmtId="4" fontId="1" fillId="6" borderId="15" xfId="0" applyNumberFormat="1" applyFont="1" applyFill="1" applyBorder="1" applyAlignment="1" applyProtection="1">
      <alignment horizontal="center"/>
    </xf>
    <xf numFmtId="3" fontId="6" fillId="0" borderId="15" xfId="0" applyNumberFormat="1" applyFont="1" applyBorder="1" applyAlignment="1">
      <alignment horizontal="center" wrapText="1"/>
    </xf>
    <xf numFmtId="3" fontId="9" fillId="0" borderId="15" xfId="0" applyNumberFormat="1" applyFont="1" applyBorder="1" applyAlignment="1">
      <alignment horizontal="center"/>
    </xf>
    <xf numFmtId="4" fontId="6" fillId="6" borderId="15" xfId="0" applyNumberFormat="1" applyFont="1" applyFill="1" applyBorder="1" applyAlignment="1" applyProtection="1">
      <alignment horizontal="center" wrapText="1"/>
    </xf>
    <xf numFmtId="4" fontId="0" fillId="0" borderId="15" xfId="0" applyNumberFormat="1" applyFill="1" applyBorder="1" applyAlignment="1">
      <alignment horizontal="center"/>
    </xf>
    <xf numFmtId="4" fontId="0" fillId="7" borderId="34" xfId="0" applyNumberFormat="1" applyFill="1" applyBorder="1" applyAlignment="1">
      <alignment horizontal="center"/>
    </xf>
    <xf numFmtId="0" fontId="0" fillId="0" borderId="28" xfId="0" applyBorder="1"/>
    <xf numFmtId="0" fontId="0" fillId="0" borderId="5" xfId="0" applyBorder="1"/>
    <xf numFmtId="4" fontId="0" fillId="0" borderId="14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4" fontId="1" fillId="6" borderId="19" xfId="0" applyNumberFormat="1" applyFont="1" applyFill="1" applyBorder="1" applyAlignment="1" applyProtection="1">
      <alignment horizontal="center"/>
    </xf>
    <xf numFmtId="0" fontId="0" fillId="0" borderId="19" xfId="0" applyBorder="1" applyAlignment="1">
      <alignment horizontal="center"/>
    </xf>
    <xf numFmtId="4" fontId="0" fillId="6" borderId="19" xfId="0" applyNumberFormat="1" applyFill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7" borderId="32" xfId="0" applyNumberFormat="1" applyFill="1" applyBorder="1" applyAlignment="1">
      <alignment horizontal="center"/>
    </xf>
    <xf numFmtId="0" fontId="0" fillId="0" borderId="11" xfId="0" applyBorder="1" applyAlignment="1">
      <alignment horizontal="center"/>
    </xf>
    <xf numFmtId="3" fontId="6" fillId="0" borderId="13" xfId="0" applyNumberFormat="1" applyFont="1" applyBorder="1" applyAlignment="1">
      <alignment horizontal="center" wrapText="1"/>
    </xf>
    <xf numFmtId="3" fontId="6" fillId="0" borderId="11" xfId="0" applyNumberFormat="1" applyFont="1" applyBorder="1" applyAlignment="1">
      <alignment horizontal="center" wrapText="1"/>
    </xf>
    <xf numFmtId="4" fontId="1" fillId="0" borderId="14" xfId="0" applyNumberFormat="1" applyFont="1" applyFill="1" applyBorder="1" applyAlignment="1">
      <alignment horizontal="center" wrapText="1"/>
    </xf>
    <xf numFmtId="4" fontId="1" fillId="4" borderId="34" xfId="0" applyNumberFormat="1" applyFont="1" applyFill="1" applyBorder="1" applyAlignment="1">
      <alignment horizontal="center" wrapText="1"/>
    </xf>
    <xf numFmtId="0" fontId="10" fillId="0" borderId="28" xfId="0" applyFont="1" applyBorder="1" applyAlignment="1">
      <alignment wrapText="1"/>
    </xf>
    <xf numFmtId="4" fontId="1" fillId="3" borderId="12" xfId="0" applyNumberFormat="1" applyFont="1" applyFill="1" applyBorder="1" applyAlignment="1">
      <alignment horizontal="center"/>
    </xf>
    <xf numFmtId="4" fontId="1" fillId="3" borderId="13" xfId="0" applyNumberFormat="1" applyFont="1" applyFill="1" applyBorder="1" applyAlignment="1">
      <alignment horizontal="center"/>
    </xf>
    <xf numFmtId="4" fontId="1" fillId="3" borderId="56" xfId="0" applyNumberFormat="1" applyFont="1" applyFill="1" applyBorder="1" applyAlignment="1">
      <alignment horizontal="center"/>
    </xf>
    <xf numFmtId="3" fontId="6" fillId="0" borderId="14" xfId="0" applyNumberFormat="1" applyFont="1" applyFill="1" applyBorder="1" applyAlignment="1">
      <alignment horizontal="center"/>
    </xf>
    <xf numFmtId="3" fontId="1" fillId="0" borderId="15" xfId="0" applyNumberFormat="1" applyFont="1" applyBorder="1" applyAlignment="1">
      <alignment horizontal="center"/>
    </xf>
    <xf numFmtId="2" fontId="1" fillId="3" borderId="14" xfId="0" applyNumberFormat="1" applyFont="1" applyFill="1" applyBorder="1" applyAlignment="1">
      <alignment horizontal="center"/>
    </xf>
    <xf numFmtId="2" fontId="6" fillId="3" borderId="14" xfId="0" applyNumberFormat="1" applyFont="1" applyFill="1" applyBorder="1" applyAlignment="1" applyProtection="1">
      <alignment horizontal="center" wrapText="1"/>
    </xf>
    <xf numFmtId="4" fontId="1" fillId="3" borderId="19" xfId="0" applyNumberFormat="1" applyFont="1" applyFill="1" applyBorder="1" applyAlignment="1">
      <alignment horizontal="center" wrapText="1"/>
    </xf>
    <xf numFmtId="0" fontId="0" fillId="0" borderId="26" xfId="0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4" fillId="2" borderId="53" xfId="0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4" fontId="4" fillId="2" borderId="48" xfId="0" applyNumberFormat="1" applyFont="1" applyFill="1" applyBorder="1" applyAlignment="1">
      <alignment horizontal="center"/>
    </xf>
    <xf numFmtId="3" fontId="1" fillId="0" borderId="20" xfId="0" applyNumberFormat="1" applyFont="1" applyBorder="1" applyAlignment="1">
      <alignment horizontal="center"/>
    </xf>
    <xf numFmtId="4" fontId="1" fillId="0" borderId="19" xfId="0" applyNumberFormat="1" applyFont="1" applyFill="1" applyBorder="1" applyAlignment="1">
      <alignment horizontal="center" wrapText="1"/>
    </xf>
    <xf numFmtId="4" fontId="1" fillId="4" borderId="32" xfId="0" applyNumberFormat="1" applyFont="1" applyFill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28" xfId="0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center" wrapText="1"/>
    </xf>
    <xf numFmtId="3" fontId="6" fillId="0" borderId="19" xfId="0" applyNumberFormat="1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3" fontId="6" fillId="0" borderId="39" xfId="0" applyNumberFormat="1" applyFont="1" applyBorder="1" applyAlignment="1">
      <alignment horizontal="center" wrapText="1"/>
    </xf>
    <xf numFmtId="4" fontId="6" fillId="3" borderId="25" xfId="0" applyNumberFormat="1" applyFont="1" applyFill="1" applyBorder="1" applyAlignment="1" applyProtection="1">
      <alignment horizontal="center"/>
    </xf>
    <xf numFmtId="3" fontId="6" fillId="0" borderId="19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41" xfId="0" applyFont="1" applyFill="1" applyBorder="1" applyAlignment="1">
      <alignment horizontal="center"/>
    </xf>
    <xf numFmtId="3" fontId="6" fillId="0" borderId="17" xfId="0" applyNumberFormat="1" applyFont="1" applyBorder="1" applyAlignment="1">
      <alignment horizontal="center"/>
    </xf>
    <xf numFmtId="3" fontId="1" fillId="0" borderId="15" xfId="0" applyNumberFormat="1" applyFont="1" applyBorder="1" applyAlignment="1">
      <alignment horizontal="center" wrapText="1"/>
    </xf>
    <xf numFmtId="4" fontId="1" fillId="0" borderId="15" xfId="0" applyNumberFormat="1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3" fontId="1" fillId="0" borderId="19" xfId="0" applyNumberFormat="1" applyFont="1" applyBorder="1" applyAlignment="1">
      <alignment horizontal="center" wrapText="1"/>
    </xf>
    <xf numFmtId="4" fontId="1" fillId="0" borderId="19" xfId="0" applyNumberFormat="1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3" fillId="5" borderId="57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0" fillId="0" borderId="20" xfId="0" applyBorder="1" applyAlignment="1">
      <alignment horizontal="center"/>
    </xf>
    <xf numFmtId="4" fontId="0" fillId="0" borderId="20" xfId="0" applyNumberFormat="1" applyFill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4" fontId="6" fillId="0" borderId="20" xfId="0" applyNumberFormat="1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/>
    </xf>
    <xf numFmtId="0" fontId="1" fillId="0" borderId="5" xfId="0" applyFont="1" applyBorder="1" applyAlignment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wrapText="1"/>
    </xf>
    <xf numFmtId="0" fontId="6" fillId="0" borderId="12" xfId="0" applyFont="1" applyBorder="1" applyAlignment="1"/>
    <xf numFmtId="0" fontId="6" fillId="0" borderId="19" xfId="0" applyFont="1" applyBorder="1" applyAlignment="1"/>
    <xf numFmtId="0" fontId="6" fillId="0" borderId="32" xfId="0" applyFont="1" applyBorder="1" applyAlignment="1"/>
    <xf numFmtId="0" fontId="6" fillId="0" borderId="45" xfId="0" applyFont="1" applyBorder="1" applyAlignment="1">
      <alignment horizontal="left"/>
    </xf>
    <xf numFmtId="0" fontId="6" fillId="0" borderId="42" xfId="0" applyFont="1" applyBorder="1" applyAlignment="1">
      <alignment horizontal="left"/>
    </xf>
    <xf numFmtId="0" fontId="6" fillId="0" borderId="37" xfId="0" applyFont="1" applyBorder="1" applyAlignment="1">
      <alignment horizontal="left"/>
    </xf>
    <xf numFmtId="0" fontId="6" fillId="0" borderId="11" xfId="0" applyFont="1" applyBorder="1" applyAlignment="1"/>
    <xf numFmtId="0" fontId="6" fillId="0" borderId="15" xfId="0" applyFont="1" applyBorder="1" applyAlignment="1"/>
    <xf numFmtId="0" fontId="6" fillId="0" borderId="33" xfId="0" applyFont="1" applyBorder="1" applyAlignment="1"/>
    <xf numFmtId="0" fontId="6" fillId="0" borderId="41" xfId="0" applyFont="1" applyBorder="1" applyAlignment="1"/>
    <xf numFmtId="0" fontId="6" fillId="0" borderId="25" xfId="0" applyFont="1" applyBorder="1" applyAlignment="1"/>
    <xf numFmtId="0" fontId="6" fillId="0" borderId="40" xfId="0" applyFont="1" applyBorder="1" applyAlignment="1"/>
    <xf numFmtId="0" fontId="4" fillId="9" borderId="50" xfId="0" applyFont="1" applyFill="1" applyBorder="1" applyAlignment="1"/>
    <xf numFmtId="0" fontId="4" fillId="9" borderId="23" xfId="0" applyFont="1" applyFill="1" applyBorder="1" applyAlignment="1"/>
    <xf numFmtId="0" fontId="4" fillId="9" borderId="49" xfId="0" applyFont="1" applyFill="1" applyBorder="1" applyAlignment="1"/>
    <xf numFmtId="0" fontId="6" fillId="0" borderId="51" xfId="0" applyFont="1" applyBorder="1" applyAlignment="1"/>
    <xf numFmtId="0" fontId="0" fillId="0" borderId="52" xfId="0" applyBorder="1" applyAlignment="1"/>
    <xf numFmtId="0" fontId="0" fillId="0" borderId="38" xfId="0" applyBorder="1" applyAlignment="1"/>
    <xf numFmtId="0" fontId="4" fillId="9" borderId="13" xfId="0" applyFont="1" applyFill="1" applyBorder="1" applyAlignment="1"/>
    <xf numFmtId="0" fontId="4" fillId="9" borderId="14" xfId="0" applyFont="1" applyFill="1" applyBorder="1" applyAlignment="1"/>
    <xf numFmtId="0" fontId="4" fillId="9" borderId="34" xfId="0" applyFont="1" applyFill="1" applyBorder="1" applyAlignment="1"/>
    <xf numFmtId="0" fontId="4" fillId="9" borderId="11" xfId="0" applyFont="1" applyFill="1" applyBorder="1" applyAlignment="1"/>
    <xf numFmtId="0" fontId="4" fillId="9" borderId="15" xfId="0" applyFont="1" applyFill="1" applyBorder="1" applyAlignment="1"/>
    <xf numFmtId="0" fontId="4" fillId="9" borderId="33" xfId="0" applyFont="1" applyFill="1" applyBorder="1" applyAlignment="1"/>
    <xf numFmtId="2" fontId="1" fillId="3" borderId="14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99"/>
      <color rgb="FFFFCCFF"/>
      <color rgb="FFFF9999"/>
      <color rgb="FFCCFFCC"/>
      <color rgb="FFEEDEE3"/>
      <color rgb="FFFFCCCC"/>
      <color rgb="FFFFCC99"/>
      <color rgb="FF33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usernames" Target="revisions/userNames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revisionHeaders" Target="revisions/revisionHeader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10.xml"/><Relationship Id="rId34" Type="http://schemas.openxmlformats.org/officeDocument/2006/relationships/revisionLog" Target="revisionLog5.xml"/><Relationship Id="rId42" Type="http://schemas.openxmlformats.org/officeDocument/2006/relationships/revisionLog" Target="revisionLog13.xml"/><Relationship Id="rId47" Type="http://schemas.openxmlformats.org/officeDocument/2006/relationships/revisionLog" Target="revisionLog18.xml"/><Relationship Id="rId33" Type="http://schemas.openxmlformats.org/officeDocument/2006/relationships/revisionLog" Target="revisionLog4.xml"/><Relationship Id="rId38" Type="http://schemas.openxmlformats.org/officeDocument/2006/relationships/revisionLog" Target="revisionLog9.xml"/><Relationship Id="rId46" Type="http://schemas.openxmlformats.org/officeDocument/2006/relationships/revisionLog" Target="revisionLog17.xml"/><Relationship Id="rId41" Type="http://schemas.openxmlformats.org/officeDocument/2006/relationships/revisionLog" Target="revisionLog12.xml"/><Relationship Id="rId32" Type="http://schemas.openxmlformats.org/officeDocument/2006/relationships/revisionLog" Target="revisionLog3.xml"/><Relationship Id="rId37" Type="http://schemas.openxmlformats.org/officeDocument/2006/relationships/revisionLog" Target="revisionLog8.xml"/><Relationship Id="rId40" Type="http://schemas.openxmlformats.org/officeDocument/2006/relationships/revisionLog" Target="revisionLog11.xml"/><Relationship Id="rId45" Type="http://schemas.openxmlformats.org/officeDocument/2006/relationships/revisionLog" Target="revisionLog16.xml"/><Relationship Id="rId36" Type="http://schemas.openxmlformats.org/officeDocument/2006/relationships/revisionLog" Target="revisionLog7.xml"/><Relationship Id="rId31" Type="http://schemas.openxmlformats.org/officeDocument/2006/relationships/revisionLog" Target="revisionLog2.xml"/><Relationship Id="rId44" Type="http://schemas.openxmlformats.org/officeDocument/2006/relationships/revisionLog" Target="revisionLog15.xml"/><Relationship Id="rId35" Type="http://schemas.openxmlformats.org/officeDocument/2006/relationships/revisionLog" Target="revisionLog6.xml"/><Relationship Id="rId30" Type="http://schemas.openxmlformats.org/officeDocument/2006/relationships/revisionLog" Target="revisionLog1.xml"/><Relationship Id="rId43" Type="http://schemas.openxmlformats.org/officeDocument/2006/relationships/revisionLog" Target="revisionLog14.xml"/><Relationship Id="rId48" Type="http://schemas.openxmlformats.org/officeDocument/2006/relationships/revisionLog" Target="revisionLog1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1662792-F519-4FA1-940C-59FEEE62D774}" diskRevisions="1" revisionId="6620" version="2">
  <header guid="{4F60A8BF-2A92-4A75-958E-70B3D537E5EC}" dateTime="2024-10-11T08:31:45" maxSheetId="14" userName="Beranová Veronika" r:id="rId30" minRId="4890" maxRId="4900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FE596285-689A-44EB-8B7D-586BEDB49792}" dateTime="2024-10-11T09:03:20" maxSheetId="14" userName="Beranová Veronika" r:id="rId31" minRId="4901" maxRId="4930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407362FA-EF62-49A8-9A07-6691BA6D4358}" dateTime="2024-10-11T09:04:26" maxSheetId="14" userName="Beranová Veronika" r:id="rId32" minRId="4931" maxRId="4934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53CEC173-ACFD-4490-959A-173FAF4C4062}" dateTime="2024-10-11T09:33:20" maxSheetId="14" userName="Beranová Veronika" r:id="rId33" minRId="4935" maxRId="4974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93DF187B-C629-417B-99D3-2BDCF16BEE0F}" dateTime="2024-10-11T09:55:56" maxSheetId="14" userName="Beranová Veronika" r:id="rId34" minRId="4975" maxRId="5014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A9C1720B-3B34-4272-8058-F0DD118CA7F4}" dateTime="2024-10-11T10:00:42" maxSheetId="14" userName="Beranová Veronika" r:id="rId35" minRId="5015" maxRId="5036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6D8B3ABD-3DE1-4E0F-95BC-443FD1CED339}" dateTime="2024-10-11T10:08:32" maxSheetId="14" userName="Beranová Veronika" r:id="rId36" minRId="5037" maxRId="5074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BE4A495B-A314-4E83-8E95-0355CB1E4229}" dateTime="2024-10-11T11:10:09" maxSheetId="14" userName="Beranová Veronika" r:id="rId37" minRId="5075" maxRId="5179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DA5417A7-F28B-4663-B39B-52972DD1849F}" dateTime="2024-10-11T11:12:29" maxSheetId="14" userName="Beranová Veronika" r:id="rId38" minRId="5180" maxRId="5195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5F52FE36-73BC-41BD-8BBC-F1A4C6244020}" dateTime="2024-10-11T11:22:45" maxSheetId="14" userName="Beranová Veronika" r:id="rId39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4C6D5BC0-56EE-4C6F-AC3E-1ABA7D73134E}" dateTime="2024-10-29T08:27:42" maxSheetId="14" userName="Beranová Veronika" r:id="rId40" minRId="5196" maxRId="5211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9064110B-77FF-473A-B061-4A6AA35A701E}" dateTime="2024-10-30T09:00:12" maxSheetId="14" userName="Beranová Veronika" r:id="rId41" minRId="5212" maxRId="5219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9DC1FF16-66E9-4746-BA26-BF7012A1A2C5}" dateTime="2024-10-30T15:14:17" maxSheetId="14" userName="Beranová Veronika" r:id="rId42" minRId="5220" maxRId="5228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67CFF14E-CA6F-45B0-8887-125115EE792E}" dateTime="2024-10-31T10:34:23" maxSheetId="14" userName="Beranová Veronika" r:id="rId43" minRId="5229" maxRId="5251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83D534A8-1B5C-4F84-BF91-8B1BEC29A199}" dateTime="2024-10-31T11:13:24" maxSheetId="14" userName="Beranová Veronika" r:id="rId44" minRId="5252" maxRId="5589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9BDC046B-CB56-41D9-A559-14758993A509}" dateTime="2024-10-31T11:57:25" maxSheetId="15" userName="Beranová Veronika" r:id="rId45" minRId="5590" maxRId="5694">
    <sheetIdMap count="14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</sheetIdMap>
  </header>
  <header guid="{EAF01360-31A7-40D2-8B28-455D99CAEEA4}" dateTime="2024-10-31T12:02:59" maxSheetId="15" userName="Beranová Veronika" r:id="rId46" minRId="5695" maxRId="5729">
    <sheetIdMap count="14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</sheetIdMap>
  </header>
  <header guid="{CDDA6167-E04B-4916-BD24-9996FF15D3CA}" dateTime="2024-10-31T12:04:05" maxSheetId="15" userName="Beranová Veronika" r:id="rId47" minRId="5730">
    <sheetIdMap count="14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</sheetIdMap>
  </header>
  <header guid="{81662792-F519-4FA1-940C-59FEEE62D774}" dateTime="2024-10-31T12:08:33" maxSheetId="15" userName="Beranová Veronika" r:id="rId48" minRId="5731" maxRId="6620">
    <sheetIdMap count="14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D47E4BC-948D-4C9D-939A-6EE571623F01}" action="add"/>
  <rcv guid="{3D47E4BC-948D-4C9D-939A-6EE571623F01}" action="delete"/>
  <rfmt sheetId="1" sqref="G94">
    <dxf>
      <fill>
        <patternFill patternType="solid">
          <bgColor rgb="FFFFFF99"/>
        </patternFill>
      </fill>
    </dxf>
  </rfmt>
  <rfmt sheetId="1" sqref="D94">
    <dxf>
      <fill>
        <patternFill>
          <bgColor rgb="FFFFFF99"/>
        </patternFill>
      </fill>
    </dxf>
  </rfmt>
  <rfmt sheetId="1" sqref="D94">
    <dxf>
      <fill>
        <patternFill patternType="solid">
          <bgColor rgb="FFFFFF00"/>
        </patternFill>
      </fill>
    </dxf>
  </rfmt>
  <rcc rId="4890" sId="1" odxf="1" dxf="1">
    <nc r="I94">
      <f>D94*F94+H94</f>
    </nc>
    <odxf>
      <numFmt numFmtId="0" formatCode="General"/>
      <fill>
        <patternFill patternType="none">
          <bgColor indexed="65"/>
        </patternFill>
      </fill>
      <alignment horizontal="general" vertical="bottom" readingOrder="0"/>
    </odxf>
    <ndxf>
      <numFmt numFmtId="4" formatCode="#,##0.00"/>
      <fill>
        <patternFill patternType="solid">
          <bgColor indexed="41"/>
        </patternFill>
      </fill>
      <alignment horizontal="center" vertical="top" readingOrder="0"/>
    </ndxf>
  </rcc>
  <rcc rId="4891" sId="1" odxf="1" dxf="1">
    <nc r="H94">
      <f>F94*G94*20</f>
    </nc>
    <odxf>
      <font>
        <sz val="10"/>
        <color auto="1"/>
        <name val="Arial"/>
        <scheme val="none"/>
      </font>
      <numFmt numFmtId="0" formatCode="General"/>
      <alignment horizontal="general" vertical="bottom" wrapText="0" readingOrder="0"/>
    </odxf>
    <ndxf>
      <font>
        <sz val="10"/>
        <color auto="1"/>
        <name val="Arial"/>
        <scheme val="none"/>
      </font>
      <numFmt numFmtId="4" formatCode="#,##0.00"/>
      <alignment horizontal="center" vertical="top" wrapText="1" readingOrder="0"/>
    </ndxf>
  </rcc>
  <rcc rId="4892" sId="1" odxf="1" dxf="1">
    <nc r="E94">
      <f>C94*F94</f>
    </nc>
    <odxf>
      <font>
        <sz val="10"/>
        <color auto="1"/>
        <name val="Arial"/>
        <scheme val="none"/>
      </font>
      <numFmt numFmtId="0" formatCode="General"/>
      <alignment horizontal="general" vertical="bottom" wrapText="0" readingOrder="0"/>
    </odxf>
    <ndxf>
      <font>
        <sz val="10"/>
        <color auto="1"/>
        <name val="Arial"/>
        <scheme val="none"/>
      </font>
      <numFmt numFmtId="3" formatCode="#,##0"/>
      <alignment horizontal="center" vertical="top" wrapText="1" readingOrder="0"/>
    </ndxf>
  </rcc>
  <rfmt sheetId="1" sqref="B93:I9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B94:I94" start="0" length="0">
    <dxf>
      <border>
        <bottom style="thin">
          <color indexed="64"/>
        </bottom>
      </border>
    </dxf>
  </rfmt>
  <rfmt sheetId="1" sqref="I93:I94" start="0" length="0">
    <dxf>
      <border>
        <right style="thin">
          <color indexed="64"/>
        </right>
      </border>
    </dxf>
  </rfmt>
  <rfmt sheetId="1" sqref="B93:B94" start="0" length="0">
    <dxf>
      <border>
        <left style="thin">
          <color indexed="64"/>
        </left>
      </border>
    </dxf>
  </rfmt>
  <rm rId="4893" sheetId="1" source="B94:I94" destination="B93:I93" sourceSheetId="1">
    <undo index="0" exp="area" dr="I6:I94" r="I95" sId="1"/>
    <rfmt sheetId="1" sqref="B93" start="0" length="0">
      <dxf>
        <font>
          <sz val="10"/>
          <color auto="1"/>
          <name val="Arial"/>
          <scheme val="none"/>
        </font>
        <alignment horizontal="left" vertical="top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3" start="0" length="0">
      <dxf>
        <font>
          <sz val="10"/>
          <color auto="1"/>
          <name val="Arial"/>
          <scheme val="none"/>
        </font>
        <alignment horizontal="center" vertical="top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3" start="0" length="0">
      <dxf>
        <numFmt numFmtId="4" formatCode="#,##0.00"/>
        <fill>
          <patternFill patternType="solid">
            <bgColor rgb="FFFFFF99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3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3" start="0" length="0">
      <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3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3" start="0" length="0">
      <dxf>
        <font>
          <sz val="10"/>
          <color auto="1"/>
          <name val="Arial"/>
          <scheme val="none"/>
        </font>
        <numFmt numFmtId="4" formatCode="#,##0.0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93" start="0" length="0">
      <dxf>
        <numFmt numFmtId="4" formatCode="#,##0.00"/>
        <fill>
          <patternFill patternType="solid">
            <bgColor indexed="41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1" sqref="B94" start="0" length="0">
    <dxf>
      <border>
        <bottom style="medium">
          <color indexed="64"/>
        </bottom>
      </border>
    </dxf>
  </rfmt>
  <rfmt sheetId="1" sqref="B6:B94" start="0" length="0">
    <dxf>
      <border>
        <right style="medium">
          <color indexed="64"/>
        </right>
      </border>
    </dxf>
  </rfmt>
  <rfmt sheetId="1" sqref="B6:B94" start="0" length="0">
    <dxf>
      <border>
        <left style="medium">
          <color indexed="64"/>
        </left>
      </border>
    </dxf>
  </rfmt>
  <rfmt sheetId="1" sqref="B93:I9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B94:I94" start="0" length="0">
    <dxf>
      <border>
        <bottom style="thin">
          <color indexed="64"/>
        </bottom>
      </border>
    </dxf>
  </rfmt>
  <rfmt sheetId="1" sqref="I93:I94" start="0" length="0">
    <dxf>
      <border>
        <right style="thin">
          <color indexed="64"/>
        </right>
      </border>
    </dxf>
  </rfmt>
  <rfmt sheetId="1" sqref="B93:B94" start="0" length="0">
    <dxf>
      <border>
        <left style="thin">
          <color indexed="64"/>
        </left>
      </border>
    </dxf>
  </rfmt>
  <rrc rId="4894" sId="1" ref="A93:XFD93" action="insertRow"/>
  <rcc rId="4895" sId="1" xfDxf="1" dxf="1">
    <nc r="B94" t="inlineStr">
      <is>
        <t>NÁHRADA - nespecifický druh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6:B94" start="0" length="0">
    <dxf>
      <border>
        <left style="medium">
          <color indexed="64"/>
        </left>
      </border>
    </dxf>
  </rfmt>
  <rfmt sheetId="1" sqref="B6:B94" start="0" length="0">
    <dxf>
      <border>
        <right style="medium">
          <color indexed="64"/>
        </right>
      </border>
    </dxf>
  </rfmt>
  <rfmt sheetId="1" sqref="B94" start="0" length="0">
    <dxf>
      <border>
        <bottom style="medium">
          <color indexed="64"/>
        </bottom>
      </border>
    </dxf>
  </rfmt>
  <rcc rId="4896" sId="1" odxf="1" dxf="1">
    <nc r="D94">
      <f>AVERAGE(D6:D93)</f>
    </nc>
    <odxf>
      <numFmt numFmtId="0" formatCode="General"/>
    </odxf>
    <ndxf>
      <numFmt numFmtId="4" formatCode="#,##0.00"/>
    </ndxf>
  </rcc>
  <rfmt sheetId="1" sqref="D94">
    <dxf>
      <alignment horizontal="center" readingOrder="0"/>
    </dxf>
  </rfmt>
  <rcc rId="4897" sId="1">
    <nc r="C94">
      <v>40</v>
    </nc>
  </rcc>
  <rfmt sheetId="1" sqref="C94">
    <dxf>
      <alignment horizontal="center" readingOrder="0"/>
    </dxf>
  </rfmt>
  <rcc rId="4898" sId="1">
    <nc r="G94">
      <v>99</v>
    </nc>
  </rcc>
  <rfmt sheetId="1" sqref="F94:G94">
    <dxf>
      <alignment horizontal="center" readingOrder="0"/>
    </dxf>
  </rfmt>
  <rfmt sheetId="1" sqref="G94">
    <dxf>
      <numFmt numFmtId="4" formatCode="#,##0.00"/>
    </dxf>
  </rfmt>
  <rrc rId="4899" sId="1" eol="1" ref="A97:XFD97" action="insertRow"/>
  <rcc rId="4900" sId="1">
    <nc r="F97">
      <f>SUM(F6:F94)</f>
    </nc>
  </rcc>
  <rcv guid="{3D47E4BC-948D-4C9D-939A-6EE571623F01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6:I94" start="0" length="0">
    <dxf>
      <border>
        <right style="medium">
          <color indexed="64"/>
        </right>
      </border>
    </dxf>
  </rfmt>
  <rcv guid="{3D47E4BC-948D-4C9D-939A-6EE571623F01}" action="delete"/>
  <rcv guid="{3D47E4BC-948D-4C9D-939A-6EE571623F01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96" sId="1" ref="A94:XFD94" action="deleteRow">
    <undo index="0" exp="area" dr="I6:I94" r="I95" sId="1"/>
    <rfmt sheetId="1" xfDxf="1" sqref="A94:XFD94" start="0" length="0"/>
    <rcc rId="0" sId="1" dxf="1">
      <nc r="B94" t="inlineStr">
        <is>
          <t>NÁHRADA - nespecifický druh</t>
        </is>
      </nc>
      <ndxf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1" dxf="1">
      <nc r="C94">
        <v>40</v>
      </nc>
      <ndxf>
        <alignment horizontal="center" vertical="top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>
      <nc r="D94">
        <f>AVERAGE(D6:D93)</f>
      </nc>
      <ndxf>
        <numFmt numFmtId="4" formatCode="#,##0.00"/>
        <fill>
          <patternFill patternType="solid">
            <bgColor rgb="FFFFFF99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>
      <nc r="E94">
        <f>C94*F94</f>
      </nc>
      <n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>
      <nc r="F94">
        <v>100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 numFmtId="4">
      <nc r="G94">
        <v>99</v>
      </nc>
      <ndxf>
        <numFmt numFmtId="4" formatCode="#,##0.00"/>
        <fill>
          <patternFill patternType="solid">
            <bgColor rgb="FFFFFF99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>
      <nc r="H94">
        <f>F94*G94*20</f>
      </nc>
      <ndxf>
        <font>
          <sz val="10"/>
          <color auto="1"/>
          <name val="Arial"/>
          <scheme val="none"/>
        </font>
        <numFmt numFmtId="4" formatCode="#,##0.0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>
      <nc r="I94">
        <f>D94*F94+H94</f>
      </nc>
      <ndxf>
        <numFmt numFmtId="4" formatCode="#,##0.00"/>
        <fill>
          <patternFill patternType="solid">
            <bgColor indexed="41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medium">
            <color indexed="64"/>
          </bottom>
        </border>
      </ndxf>
    </rcc>
  </rrc>
  <rrc rId="5197" sId="2" ref="A26:XFD26" action="deleteRow">
    <undo index="0" exp="area" dr="I7:I26" r="I27" sId="2"/>
    <rfmt sheetId="2" xfDxf="1" sqref="A26:XFD26" start="0" length="0"/>
    <rcc rId="0" sId="2" dxf="1">
      <nc r="B26" t="inlineStr">
        <is>
          <t>NÁHRADA - nespecifický druh</t>
        </is>
      </nc>
      <ndxf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2" dxf="1">
      <nc r="C26">
        <v>50</v>
      </nc>
      <ndxf>
        <font>
          <sz val="10"/>
          <color auto="1"/>
          <name val="Arial"/>
          <scheme val="none"/>
        </font>
        <alignment horizontal="center" vertical="top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2" dxf="1">
      <nc r="D26">
        <f>AVERAGE(D9:D25)</f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rgb="FFFFFF99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2" dxf="1">
      <nc r="E26">
        <f>C26*F26</f>
      </nc>
      <n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2" dxf="1" numFmtId="4">
      <nc r="F26">
        <v>100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2" dxf="1" numFmtId="4">
      <nc r="G26">
        <v>20</v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rgb="FFFFFF99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2" dxf="1">
      <nc r="H26">
        <f>F26*G26*16</f>
      </nc>
      <ndxf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2" dxf="1">
      <nc r="I26">
        <f>D26*F26+H26</f>
      </nc>
      <ndxf>
        <numFmt numFmtId="4" formatCode="#,##0.00"/>
        <fill>
          <patternFill patternType="solid">
            <bgColor rgb="FFCCFFFF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medium">
            <color indexed="64"/>
          </bottom>
        </border>
      </ndxf>
    </rcc>
  </rrc>
  <rrc rId="5198" sId="2" ref="A50:XFD50" action="deleteRow">
    <undo index="0" exp="area" dr="I46:I50" r="I51" sId="2"/>
    <rfmt sheetId="2" xfDxf="1" sqref="A50:XFD50" start="0" length="0"/>
    <rcc rId="0" sId="2" dxf="1">
      <nc r="B50" t="inlineStr">
        <is>
          <t>NÁHRADA - nespecifický druh</t>
        </is>
      </nc>
      <ndxf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2" dxf="1">
      <nc r="C50">
        <v>50</v>
      </nc>
      <ndxf>
        <font>
          <sz val="10"/>
          <color auto="1"/>
          <name val="Arial"/>
          <scheme val="none"/>
        </font>
        <alignment horizontal="center" vertical="top" wrapText="1" readingOrder="0"/>
        <border outline="0">
          <right style="thin">
            <color indexed="64"/>
          </right>
        </border>
      </ndxf>
    </rcc>
    <rcc rId="0" sId="2" dxf="1">
      <nc r="D50">
        <f>AVERAGE(D46:D49)</f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</border>
      </ndxf>
    </rcc>
    <rcc rId="0" sId="2" dxf="1">
      <nc r="E50">
        <f>C50*F50</f>
      </nc>
      <n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2" dxf="1" numFmtId="4">
      <nc r="F50">
        <v>50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</border>
      </ndxf>
    </rcc>
    <rcc rId="0" sId="2" dxf="1" numFmtId="4">
      <nc r="G50">
        <v>20</v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50">
        <f>F50*G50*6</f>
      </nc>
      <ndxf>
        <font>
          <sz val="10"/>
          <color auto="1"/>
          <name val="Arial"/>
          <scheme val="none"/>
        </font>
        <numFmt numFmtId="4" formatCode="#,##0.0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2" dxf="1">
      <nc r="I50">
        <f>D50*F50+H50</f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1"/>
          </patternFill>
        </fill>
        <alignment horizontal="center" vertical="top" wrapText="1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</rrc>
  <rrc rId="5199" sId="3" ref="A16:XFD16" action="deleteRow">
    <undo index="0" exp="area" dr="I6:I16" r="I17" sId="3"/>
    <rfmt sheetId="3" xfDxf="1" sqref="A16:XFD16" start="0" length="0"/>
    <rcc rId="0" sId="3" dxf="1">
      <nc r="B16" t="inlineStr">
        <is>
          <t>NÁHRADA - nespecifický druh</t>
        </is>
      </nc>
      <ndxf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3" dxf="1">
      <nc r="C16">
        <v>35</v>
      </nc>
      <ndxf>
        <font>
          <sz val="10"/>
          <color auto="1"/>
          <name val="Arial"/>
          <scheme val="none"/>
        </font>
        <alignment horizontal="center" vertical="top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3" dxf="1">
      <nc r="D16">
        <f>AVERAGE(D6:D15)</f>
      </nc>
      <ndxf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3" dxf="1">
      <nc r="E16">
        <f>C16*F16</f>
      </nc>
      <n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3" dxf="1">
      <nc r="F16">
        <v>20</v>
      </nc>
      <ndxf>
        <font>
          <sz val="10"/>
          <color auto="1"/>
          <name val="Arial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3" dxf="1" numFmtId="4">
      <nc r="G16">
        <v>7</v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3" dxf="1">
      <nc r="H16">
        <f>F16*G16*9</f>
      </nc>
      <ndxf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3" dxf="1">
      <nc r="I16">
        <f>D16*F16+H16</f>
      </nc>
      <ndxf>
        <numFmt numFmtId="4" formatCode="#,##0.00"/>
        <fill>
          <patternFill patternType="solid">
            <bgColor indexed="41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medium">
            <color indexed="64"/>
          </bottom>
        </border>
      </ndxf>
    </rcc>
  </rrc>
  <rrc rId="5200" sId="4" ref="A188:XFD188" action="deleteRow">
    <undo index="0" exp="area" dr="E6:E188" r="E189" sId="4"/>
    <rfmt sheetId="4" xfDxf="1" sqref="A188:XFD188" start="0" length="0"/>
    <rcc rId="0" sId="4" dxf="1">
      <nc r="B188" t="inlineStr">
        <is>
          <t>NÁHRADA - nespecifický druh</t>
        </is>
      </nc>
      <ndxf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4" dxf="1">
      <nc r="C188">
        <f>AVERAGE(C6:C187)</f>
      </nc>
      <ndxf>
        <numFmt numFmtId="4" formatCode="#,##0.00"/>
        <fill>
          <patternFill patternType="solid">
            <bgColor rgb="FFFFFF99"/>
          </patternFill>
        </fill>
        <alignment horizontal="center" vertical="top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>
      <nc r="D188">
        <v>100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>
      <nc r="E188">
        <f>C188*D188</f>
      </nc>
      <ndxf>
        <numFmt numFmtId="4" formatCode="#,##0.00"/>
        <fill>
          <patternFill patternType="solid">
            <bgColor indexed="41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ndxf>
    </rcc>
  </rrc>
  <rrc rId="5201" sId="5" ref="A24:XFD24" action="deleteRow">
    <undo index="0" exp="area" dr="I5:I24" r="I25" sId="5"/>
    <rfmt sheetId="5" xfDxf="1" sqref="A24:XFD24" start="0" length="0"/>
    <rcc rId="0" sId="5" dxf="1">
      <nc r="B24" t="inlineStr">
        <is>
          <t>NÁHRADA - nespecifický druh</t>
        </is>
      </nc>
      <ndxf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5" dxf="1">
      <nc r="C24">
        <v>50</v>
      </nc>
      <ndxf>
        <alignment horizontal="center" vertical="top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5" dxf="1">
      <nc r="D24">
        <f>AVERAGE(D5:D23)</f>
      </nc>
      <ndxf>
        <numFmt numFmtId="4" formatCode="#,##0.00"/>
        <fill>
          <patternFill patternType="solid">
            <bgColor rgb="FFFFFF99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5" dxf="1">
      <nc r="E24">
        <f>F24*C24</f>
      </nc>
      <n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>
      <nc r="F24">
        <v>1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5" dxf="1" numFmtId="4">
      <nc r="G24">
        <v>39</v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>
      <nc r="H24">
        <f>F24*G24*16</f>
      </nc>
      <ndxf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>
      <nc r="I24">
        <f>D24*F24+H24</f>
      </nc>
      <ndxf>
        <numFmt numFmtId="4" formatCode="#,##0.00"/>
        <fill>
          <patternFill patternType="solid">
            <bgColor indexed="41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02" sId="5" ref="A34:XFD34" action="deleteRow">
    <undo index="0" exp="area" dr="I30:I34" r="I35" sId="5"/>
    <rfmt sheetId="5" xfDxf="1" sqref="A34:XFD34" start="0" length="0"/>
    <rcc rId="0" sId="5" dxf="1">
      <nc r="B34" t="inlineStr">
        <is>
          <t>NÁHRADA - nespecifický druh</t>
        </is>
      </nc>
      <ndxf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5" dxf="1" numFmtId="4">
      <nc r="C34">
        <v>50</v>
      </nc>
      <n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right style="thin">
            <color indexed="64"/>
          </right>
        </border>
      </ndxf>
    </rcc>
    <rcc rId="0" sId="5" dxf="1">
      <nc r="D34">
        <f>AVERAGE(D30:D33)</f>
      </nc>
      <ndxf>
        <font>
          <sz val="10"/>
          <color auto="1"/>
          <name val="Arial"/>
          <scheme val="none"/>
        </font>
        <numFmt numFmtId="2" formatCode="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</border>
      </ndxf>
    </rcc>
    <rcc rId="0" sId="5" dxf="1">
      <nc r="E34">
        <f>F34*C34</f>
      </nc>
      <n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5" dxf="1" numFmtId="4">
      <nc r="F34">
        <v>10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</border>
      </ndxf>
    </rcc>
    <rcc rId="0" sId="5" dxf="1" numFmtId="4">
      <nc r="G34">
        <v>39</v>
      </nc>
      <ndxf>
        <font>
          <sz val="10"/>
          <color auto="1"/>
          <name val="Arial"/>
          <scheme val="none"/>
        </font>
        <numFmt numFmtId="2" formatCode="0.00"/>
        <fill>
          <patternFill patternType="solid">
            <bgColor indexed="43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5" dxf="1">
      <nc r="H34">
        <f>F34*G34*6</f>
      </nc>
      <ndxf>
        <font>
          <sz val="10"/>
          <color auto="1"/>
          <name val="Arial"/>
          <scheme val="none"/>
        </font>
        <numFmt numFmtId="4" formatCode="#,##0.0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5" dxf="1">
      <nc r="I34">
        <f>D34*F34+H34</f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1"/>
          </patternFill>
        </fill>
        <alignment horizontal="center" vertical="top" wrapText="1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</rrc>
  <rrc rId="5203" sId="5" ref="A48:XFD48" action="deleteRow">
    <undo index="0" exp="area" dr="I43:I48" r="I49" sId="5"/>
    <rfmt sheetId="5" xfDxf="1" sqref="A48:XFD48" start="0" length="0"/>
    <rcc rId="0" sId="5" dxf="1">
      <nc r="B48" t="inlineStr">
        <is>
          <t>NÁHRADA - nespecifický druh</t>
        </is>
      </nc>
      <ndxf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5" dxf="1">
      <nc r="C48">
        <v>120</v>
      </nc>
      <ndxf>
        <alignment horizontal="center" vertical="top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5" dxf="1">
      <nc r="D48">
        <f>AVERAGE(D43:D47)</f>
      </nc>
      <ndxf>
        <numFmt numFmtId="4" formatCode="#,##0.00"/>
        <fill>
          <patternFill patternType="solid">
            <bgColor rgb="FFFFFF99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5" dxf="1">
      <nc r="E48">
        <f>F48*C48</f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5" dxf="1">
      <nc r="F48">
        <v>2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5" dxf="1" numFmtId="4">
      <nc r="G48">
        <v>39</v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>
      <nc r="H48">
        <f>F48*G48*16</f>
      </nc>
      <ndxf>
        <font>
          <sz val="10"/>
          <color auto="1"/>
          <name val="Arial"/>
          <scheme val="none"/>
        </font>
        <numFmt numFmtId="4" formatCode="#,##0.0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>
      <nc r="I48">
        <f>D48*F48+H48</f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1"/>
          </patternFill>
        </fill>
        <alignment horizontal="center" vertical="top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04" sId="5" ref="A59:XFD59" action="deleteRow">
    <undo index="0" exp="area" dr="I55:I59" r="I60" sId="5"/>
    <rfmt sheetId="5" xfDxf="1" sqref="A59:XFD59" start="0" length="0"/>
    <rcc rId="0" sId="5" dxf="1">
      <nc r="B59" t="inlineStr">
        <is>
          <t>NÁHRADA - nespecifický druh</t>
        </is>
      </nc>
      <ndxf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5" dxf="1">
      <nc r="C59">
        <v>120</v>
      </nc>
      <ndxf>
        <alignment horizontal="center" vertical="top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5" dxf="1">
      <nc r="D59">
        <f>AVERAGE(D55:D58)</f>
      </nc>
      <ndxf>
        <numFmt numFmtId="4" formatCode="#,##0.00"/>
        <fill>
          <patternFill patternType="solid">
            <bgColor rgb="FFFFFF99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5" dxf="1">
      <nc r="E59">
        <f>F59*C59</f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5" dxf="1">
      <nc r="F59">
        <v>1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5" dxf="1" numFmtId="4">
      <nc r="G59">
        <v>39</v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cc rId="0" sId="5" dxf="1">
      <nc r="H59">
        <f>F59*G59*6</f>
      </nc>
      <ndxf>
        <font>
          <sz val="10"/>
          <color auto="1"/>
          <name val="Arial"/>
          <scheme val="none"/>
        </font>
        <numFmt numFmtId="4" formatCode="#,##0.0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cc rId="0" sId="5" dxf="1">
      <nc r="I59">
        <f>D59*F59+H59</f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1"/>
          </patternFill>
        </fill>
        <alignment horizontal="center" vertical="top" wrapText="1" readingOrder="0"/>
        <border outline="0">
          <left style="thin">
            <color indexed="64"/>
          </left>
          <right style="medium">
            <color indexed="64"/>
          </right>
          <bottom style="medium">
            <color indexed="64"/>
          </bottom>
        </border>
      </ndxf>
    </rcc>
  </rrc>
  <rrc rId="5205" sId="6" ref="A20:XFD20" action="deleteRow">
    <undo index="0" exp="area" dr="I6:I20" r="I21" sId="6"/>
    <rfmt sheetId="6" xfDxf="1" sqref="A20:XFD20" start="0" length="0"/>
    <rcc rId="0" sId="6" dxf="1">
      <nc r="B20" t="inlineStr">
        <is>
          <t>NÁHRADA - nespecifický druh</t>
        </is>
      </nc>
      <ndxf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6" dxf="1">
      <nc r="C20">
        <v>50</v>
      </nc>
      <ndxf>
        <alignment horizontal="center" vertical="top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6" dxf="1">
      <nc r="D20">
        <f>AVERAGE(D6:D19)</f>
      </nc>
      <ndxf>
        <numFmt numFmtId="4" formatCode="#,##0.00"/>
        <fill>
          <patternFill patternType="solid">
            <bgColor rgb="FFFFFF99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6" dxf="1">
      <nc r="E20">
        <f>C20*F20</f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6" dxf="1">
      <nc r="F20">
        <v>1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6" dxf="1" numFmtId="4">
      <nc r="G20">
        <v>39</v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6" dxf="1">
      <nc r="H20">
        <f>F20*G20*22</f>
      </nc>
      <ndxf>
        <font>
          <sz val="10"/>
          <color auto="1"/>
          <name val="Arial"/>
          <scheme val="none"/>
        </font>
        <numFmt numFmtId="4" formatCode="#,##0.0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6" dxf="1">
      <nc r="I20">
        <f>D20*F20+H20</f>
      </nc>
      <ndxf>
        <numFmt numFmtId="4" formatCode="#,##0.00"/>
        <fill>
          <patternFill patternType="solid">
            <bgColor indexed="41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medium">
            <color indexed="64"/>
          </bottom>
        </border>
      </ndxf>
    </rcc>
  </rrc>
  <rrc rId="5206" sId="6" ref="A92:XFD92" action="deleteRow">
    <undo index="0" exp="area" dr="I30:I92" r="I93" sId="6"/>
    <rfmt sheetId="6" xfDxf="1" sqref="A92:XFD92" start="0" length="0"/>
    <rcc rId="0" sId="6" dxf="1">
      <nc r="B92" t="inlineStr">
        <is>
          <t>NÁHRADA - nespecifický druh</t>
        </is>
      </nc>
      <ndxf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6" dxf="1">
      <nc r="C92">
        <v>40</v>
      </nc>
      <ndxf>
        <alignment horizontal="center" vertical="top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6" dxf="1">
      <nc r="D92">
        <f>AVERAGE(D30:D91)</f>
      </nc>
      <ndxf>
        <numFmt numFmtId="4" formatCode="#,##0.00"/>
        <fill>
          <patternFill patternType="solid">
            <bgColor rgb="FFFFFF99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6" dxf="1">
      <nc r="E92">
        <f>C92*F92</f>
      </nc>
      <n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6" dxf="1">
      <nc r="F92">
        <v>1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6" dxf="1" numFmtId="4">
      <nc r="G92">
        <v>81</v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6" dxf="1">
      <nc r="H92">
        <f>F92*G92*22</f>
      </nc>
      <ndxf>
        <font>
          <sz val="10"/>
          <color auto="1"/>
          <name val="Arial"/>
          <scheme val="none"/>
        </font>
        <numFmt numFmtId="4" formatCode="#,##0.0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6" dxf="1">
      <nc r="I92">
        <f>D92*F92+H92</f>
      </nc>
      <ndxf>
        <numFmt numFmtId="4" formatCode="#,##0.00"/>
        <fill>
          <patternFill patternType="solid">
            <bgColor indexed="41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07" sId="7" ref="A29:XFD29" action="deleteRow">
    <undo index="0" exp="area" dr="I6:I29" r="I30" sId="7"/>
    <rfmt sheetId="7" xfDxf="1" sqref="A29:XFD29" start="0" length="0"/>
    <rcc rId="0" sId="7" dxf="1">
      <nc r="B29" t="inlineStr">
        <is>
          <t>NÁHRADA - nespecifický druh</t>
        </is>
      </nc>
      <ndxf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7" dxf="1">
      <nc r="C29">
        <v>27</v>
      </nc>
      <ndxf>
        <font>
          <sz val="10"/>
          <color auto="1"/>
          <name val="Arial"/>
          <scheme val="none"/>
        </font>
        <alignment horizontal="center" vertical="top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7" dxf="1">
      <nc r="D29">
        <f>AVERAGE(D6:D28)</f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7" dxf="1">
      <nc r="E29">
        <f>C29*F29</f>
      </nc>
      <n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F29">
        <v>3</v>
      </nc>
      <ndxf>
        <font>
          <sz val="10"/>
          <color auto="1"/>
          <name val="Arial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7" dxf="1" numFmtId="4">
      <nc r="G29">
        <v>156</v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H29">
        <f>F29*G29*24</f>
      </nc>
      <ndxf>
        <font>
          <sz val="10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I29">
        <f>D29*F29+H29</f>
      </nc>
      <ndxf>
        <numFmt numFmtId="4" formatCode="#,##0.00"/>
        <fill>
          <patternFill patternType="solid">
            <bgColor indexed="41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08" sId="8" ref="A29:XFD29" action="deleteRow">
    <undo index="0" exp="area" dr="I6:I29" r="I30" sId="8"/>
    <rfmt sheetId="8" xfDxf="1" sqref="A29:XFD29" start="0" length="0"/>
    <rcc rId="0" sId="8" dxf="1">
      <nc r="B29" t="inlineStr">
        <is>
          <t>NÁHRADA - nespecifický druh</t>
        </is>
      </nc>
      <ndxf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8" dxf="1">
      <nc r="C29">
        <v>14</v>
      </nc>
      <ndxf>
        <font>
          <sz val="10"/>
          <color auto="1"/>
          <name val="Arial"/>
          <scheme val="none"/>
        </font>
        <alignment horizontal="center" vertical="top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8" dxf="1">
      <nc r="D29">
        <f>AVERAGE(D6:D28)</f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8" dxf="1">
      <nc r="E29">
        <f>C29*F29</f>
      </nc>
      <n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8" dxf="1">
      <nc r="F29">
        <v>3</v>
      </nc>
      <ndxf>
        <font>
          <sz val="10"/>
          <color auto="1"/>
          <name val="Arial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8" dxf="1" numFmtId="4">
      <nc r="G29">
        <v>156</v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8" dxf="1">
      <nc r="H29">
        <f>F29*G29*24</f>
      </nc>
      <ndxf>
        <font>
          <sz val="10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8" dxf="1">
      <nc r="I29">
        <f>D29*F29+H29</f>
      </nc>
      <ndxf>
        <numFmt numFmtId="4" formatCode="#,##0.00"/>
        <fill>
          <patternFill patternType="solid">
            <bgColor indexed="41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09" sId="9" ref="A29:XFD29" action="deleteRow">
    <undo index="0" exp="area" dr="I6:I29" r="I30" sId="9"/>
    <rfmt sheetId="9" xfDxf="1" sqref="A29:XFD29" start="0" length="0"/>
    <rcc rId="0" sId="9" dxf="1">
      <nc r="B29" t="inlineStr">
        <is>
          <t>NÁHRADA - nespecifický druh</t>
        </is>
      </nc>
      <ndxf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9" dxf="1">
      <nc r="C29">
        <v>26</v>
      </nc>
      <ndxf>
        <font>
          <sz val="10"/>
          <color auto="1"/>
          <name val="Arial"/>
          <scheme val="none"/>
        </font>
        <alignment horizontal="center" vertical="top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9" dxf="1">
      <nc r="D29">
        <f>AVERAGE(D6:D28)</f>
      </nc>
      <ndxf>
        <font>
          <sz val="10"/>
          <color auto="1"/>
          <name val="Arial"/>
          <scheme val="none"/>
        </font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9" dxf="1">
      <nc r="E29">
        <f>C29*F29</f>
      </nc>
      <n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F29">
        <v>1</v>
      </nc>
      <ndxf>
        <font>
          <sz val="10"/>
          <color auto="1"/>
          <name val="Arial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9" dxf="1" numFmtId="4">
      <nc r="G29">
        <v>156</v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H29">
        <f>F29*G29*24</f>
      </nc>
      <ndxf>
        <font>
          <sz val="10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I29">
        <f>D29*F29+H29</f>
      </nc>
      <ndxf>
        <numFmt numFmtId="4" formatCode="#,##0.00"/>
        <fill>
          <patternFill patternType="solid">
            <bgColor indexed="41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10" sId="10" ref="A29:XFD29" action="deleteRow">
    <undo index="0" exp="area" dr="I6:I29" r="I30" sId="10"/>
    <rfmt sheetId="10" xfDxf="1" sqref="A29:XFD29" start="0" length="0"/>
    <rcc rId="0" sId="10" dxf="1">
      <nc r="B29" t="inlineStr">
        <is>
          <t>NÁHRADA - nespecifický druh</t>
        </is>
      </nc>
      <ndxf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0" dxf="1">
      <nc r="C29">
        <v>30</v>
      </nc>
      <ndxf>
        <font>
          <sz val="10"/>
          <color auto="1"/>
          <name val="Arial"/>
          <scheme val="none"/>
        </font>
        <alignment horizontal="center" vertical="top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0" dxf="1">
      <nc r="D29">
        <f>AVERAGE(D6:D28)</f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0" dxf="1">
      <nc r="E29">
        <f>C29*F29</f>
      </nc>
      <n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0" dxf="1">
      <nc r="F29">
        <v>3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0" dxf="1" numFmtId="4">
      <nc r="G29">
        <v>156</v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0" dxf="1">
      <nc r="H29">
        <f>F29*G29*24</f>
      </nc>
      <ndxf>
        <font>
          <sz val="10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0" dxf="1">
      <nc r="I29">
        <f>D29*F29+H29</f>
      </nc>
      <ndxf>
        <numFmt numFmtId="4" formatCode="#,##0.00"/>
        <fill>
          <patternFill patternType="solid">
            <bgColor indexed="41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11" sId="11" ref="A22:XFD22" action="deleteRow">
    <undo index="0" exp="area" dr="I6:I22" r="I23" sId="11"/>
    <rfmt sheetId="11" xfDxf="1" sqref="A22:XFD22" start="0" length="0"/>
    <rcc rId="0" sId="11" dxf="1">
      <nc r="B22" t="inlineStr">
        <is>
          <t>NÁHRADA - nespecifický druh</t>
        </is>
      </nc>
      <ndxf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</border>
      </ndxf>
    </rcc>
    <rcc rId="0" sId="11" dxf="1">
      <nc r="C22">
        <v>160</v>
      </nc>
      <ndxf>
        <font>
          <sz val="10"/>
          <color auto="1"/>
          <name val="Arial"/>
          <scheme val="none"/>
        </font>
        <alignment horizontal="center" vertical="top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1" dxf="1">
      <nc r="D22">
        <f>AVERAGE(D6:D21)</f>
      </nc>
      <ndxf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1" dxf="1">
      <nc r="E22">
        <f>C22*F22</f>
      </nc>
      <ndxf>
        <font>
          <sz val="10"/>
          <color auto="1"/>
          <name val="Arial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1" dxf="1">
      <nc r="F22">
        <v>1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1" dxf="1" numFmtId="4">
      <nc r="G22">
        <v>81</v>
      </nc>
      <ndxf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1" dxf="1">
      <nc r="H22">
        <f>F22*G22*24</f>
      </nc>
      <ndxf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1" dxf="1">
      <nc r="I22">
        <f>D22*F22+H22</f>
      </nc>
      <ndxf>
        <numFmt numFmtId="4" formatCode="#,##0.00"/>
        <fill>
          <patternFill patternType="solid">
            <bgColor indexed="41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ndxf>
    </rcc>
  </rr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12" sId="12" ref="A30:XFD30" action="insertRow"/>
  <rcc rId="5213" sId="12" odxf="1" dxf="1">
    <oc r="B29" t="inlineStr">
      <is>
        <t>Založení květinových luk</t>
      </is>
    </oc>
    <nc r="B29" t="inlineStr">
      <is>
        <t>Založení květinových luk výsevem</t>
      </is>
    </nc>
    <odxf>
      <font/>
    </odxf>
    <ndxf>
      <font/>
    </ndxf>
  </rcc>
  <rfmt sheetId="12" sqref="B30" start="0" length="0">
    <dxf>
      <font/>
    </dxf>
  </rfmt>
  <rcc rId="5214" sId="12">
    <nc r="B30" t="inlineStr">
      <is>
        <t>Založení květinových luk položením bylinotravního koberce/dlaždic</t>
      </is>
    </nc>
  </rcc>
  <rcc rId="5215" sId="12">
    <nc r="C30" t="inlineStr">
      <is>
        <t>m2</t>
      </is>
    </nc>
  </rcc>
  <rcc rId="5216" sId="12" numFmtId="4">
    <nc r="E30">
      <v>689</v>
    </nc>
  </rcc>
  <rcc rId="5217" sId="12" numFmtId="4">
    <oc r="D29">
      <v>1000</v>
    </oc>
    <nc r="D29">
      <v>500</v>
    </nc>
  </rcc>
  <rcc rId="5218" sId="12" numFmtId="4">
    <nc r="D30">
      <v>500</v>
    </nc>
  </rcc>
  <rcc rId="5219" sId="12">
    <nc r="F30">
      <f>D30*E30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20" sId="12" ref="A33:XFD33" action="insertRow"/>
  <rcc rId="5221" sId="12" odxf="1" dxf="1">
    <oc r="B32" t="inlineStr">
      <is>
        <t>Založení květnatých pásů</t>
      </is>
    </oc>
    <nc r="B32" t="inlineStr">
      <is>
        <t>Založení květnatých pásů výsevem</t>
      </is>
    </nc>
    <odxf>
      <font/>
    </odxf>
    <ndxf>
      <font/>
    </ndxf>
  </rcc>
  <rcc rId="5222" sId="12" numFmtId="4">
    <oc r="D32">
      <v>500</v>
    </oc>
    <nc r="D32">
      <v>250</v>
    </nc>
  </rcc>
  <rcc rId="5223" sId="12" numFmtId="4">
    <nc r="D33">
      <v>250</v>
    </nc>
  </rcc>
  <rcc rId="5224" sId="12">
    <nc r="C33" t="inlineStr">
      <is>
        <t>m2</t>
      </is>
    </nc>
  </rcc>
  <rcc rId="5225" sId="12" numFmtId="4">
    <nc r="E33">
      <v>689</v>
    </nc>
  </rcc>
  <rcc rId="5226" sId="12">
    <nc r="F33">
      <f>D33*E33</f>
    </nc>
  </rcc>
  <rcc rId="5227" sId="12">
    <oc r="F40">
      <f>SUM(F16:F39)</f>
    </oc>
    <nc r="F40">
      <f>SUM(F16:F39)</f>
    </nc>
  </rcc>
  <rfmt sheetId="12" sqref="B33" start="0" length="0">
    <dxf>
      <font/>
    </dxf>
  </rfmt>
  <rcc rId="5228" sId="12">
    <nc r="B33" t="inlineStr">
      <is>
        <t>Založení květnatých pásů položením bylinotravního koberce/dlaždic</t>
      </is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29" sId="2" ref="A25:XFD25" action="insertRow"/>
  <rcc rId="5230" sId="2" odxf="1" dxf="1">
    <nc r="B25" t="inlineStr">
      <is>
        <t>Viola cornuta</t>
      </is>
    </nc>
    <odxf>
      <font/>
    </odxf>
    <ndxf>
      <font/>
    </ndxf>
  </rcc>
  <rcc rId="5231" sId="2">
    <nc r="C25">
      <v>50</v>
    </nc>
  </rcc>
  <rcc rId="5232" sId="2" numFmtId="4">
    <nc r="D25">
      <v>585</v>
    </nc>
  </rcc>
  <rcc rId="5233" sId="2">
    <nc r="E25">
      <f>C25*F25</f>
    </nc>
  </rcc>
  <rcc rId="5234" sId="2" odxf="1" dxf="1">
    <oc r="E26">
      <f>C26*F26</f>
    </oc>
    <nc r="E26">
      <f>C26*F26</f>
    </nc>
    <odxf>
      <border outline="0">
        <top style="thin">
          <color indexed="64"/>
        </top>
      </border>
    </odxf>
    <ndxf>
      <border outline="0">
        <top/>
      </border>
    </ndxf>
  </rcc>
  <rcc rId="5235" sId="2">
    <nc r="H25">
      <f>F25*G25*16</f>
    </nc>
  </rcc>
  <rcc rId="5236" sId="2">
    <nc r="I25">
      <f>D25*F25+H25</f>
    </nc>
  </rcc>
  <rcc rId="5237" sId="2" odxf="1" dxf="1">
    <oc r="I26">
      <f>D26*F26+H26</f>
    </oc>
    <nc r="I26">
      <f>D26*F26+H26</f>
    </nc>
    <odxf>
      <border outline="0">
        <top style="thin">
          <color indexed="64"/>
        </top>
      </border>
    </odxf>
    <ndxf>
      <border outline="0">
        <top/>
      </border>
    </ndxf>
  </rcc>
  <rcc rId="5238" sId="2">
    <oc r="I27">
      <f>SUM(I7:I26)</f>
    </oc>
    <nc r="I27">
      <f>SUM(I7:I26)</f>
    </nc>
  </rcc>
  <rcc rId="5239" sId="2" numFmtId="4">
    <nc r="G25">
      <v>26</v>
    </nc>
  </rcc>
  <rrc rId="5240" sId="2" ref="A50:XFD50" action="insertRow"/>
  <rcc rId="5241" sId="2" odxf="1" dxf="1">
    <nc r="B50" t="inlineStr">
      <is>
        <t>Viola cornuta</t>
      </is>
    </nc>
    <odxf>
      <font/>
    </odxf>
    <ndxf>
      <font/>
    </ndxf>
  </rcc>
  <rcc rId="5242" sId="2">
    <nc r="C50">
      <v>50</v>
    </nc>
  </rcc>
  <rcc rId="5243" sId="2" numFmtId="4">
    <nc r="D50">
      <v>585</v>
    </nc>
  </rcc>
  <rcc rId="5244" sId="2" numFmtId="4">
    <nc r="G50">
      <v>26</v>
    </nc>
  </rcc>
  <rcc rId="5245" sId="2">
    <nc r="E50">
      <f>C50*F50</f>
    </nc>
  </rcc>
  <rcc rId="5246" sId="2">
    <oc r="E51">
      <f>C51*F51</f>
    </oc>
    <nc r="E51">
      <f>C51*F51</f>
    </nc>
  </rcc>
  <rcc rId="5247" sId="2">
    <nc r="H50">
      <f>F50*G50*6</f>
    </nc>
  </rcc>
  <rcc rId="5248" sId="2">
    <oc r="H51">
      <f>F51*G51*6</f>
    </oc>
    <nc r="H51">
      <f>F51*G51*6</f>
    </nc>
  </rcc>
  <rcc rId="5249" sId="2">
    <nc r="I50">
      <f>D50*F50+H50</f>
    </nc>
  </rcc>
  <rcc rId="5250" sId="2">
    <oc r="I51">
      <f>D51*F51+H51</f>
    </oc>
    <nc r="I51">
      <f>D51*F51+H51</f>
    </nc>
  </rcc>
  <rcc rId="5251" sId="2">
    <oc r="I52">
      <f>SUM(I47:I51)</f>
    </oc>
    <nc r="I52">
      <f>SUM(I47:I51)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52" sId="1">
    <nc r="F95">
      <f>SUM(F6:F94)</f>
    </nc>
  </rcc>
  <rcc rId="5253" sId="12" numFmtId="4">
    <oc r="D20">
      <v>200</v>
    </oc>
    <nc r="D20">
      <v>400</v>
    </nc>
  </rcc>
  <rcc rId="5254" sId="1" odxf="1" dxf="1">
    <nc r="K6">
      <v>11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ndxf>
  </rcc>
  <rcc rId="5255" sId="1" odxf="1" dxf="1">
    <nc r="K7">
      <v>12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56" sId="1" odxf="1" dxf="1">
    <nc r="K8">
      <v>15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57" sId="1" odxf="1" dxf="1">
    <nc r="K9">
      <v>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58" sId="1" odxf="1" dxf="1">
    <nc r="K10">
      <v>27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59" sId="1" odxf="1" dxf="1">
    <nc r="K11">
      <v>6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60" sId="1" odxf="1" dxf="1">
    <nc r="K12">
      <v>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61" sId="1" odxf="1" dxf="1">
    <nc r="K13">
      <v>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62" sId="1" odxf="1" dxf="1">
    <nc r="K14">
      <v>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63" sId="1" odxf="1" dxf="1">
    <nc r="K15">
      <v>9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64" sId="1" odxf="1" dxf="1">
    <nc r="K16">
      <v>8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65" sId="1" odxf="1" dxf="1">
    <nc r="K17">
      <v>9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66" sId="1" odxf="1" dxf="1">
    <nc r="K18">
      <v>605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67" sId="1" odxf="1" dxf="1">
    <nc r="K19">
      <v>53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68" sId="1" odxf="1" dxf="1">
    <nc r="K20">
      <v>10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69" sId="1" odxf="1" dxf="1">
    <nc r="K21">
      <v>10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0" sId="1" odxf="1" dxf="1">
    <nc r="K22">
      <v>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1" sId="1" odxf="1" dxf="1">
    <nc r="K23">
      <v>11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2" sId="1" odxf="1" dxf="1">
    <nc r="K24">
      <v>11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3" sId="1" odxf="1" dxf="1">
    <nc r="K25">
      <v>77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4" sId="1" odxf="1" dxf="1">
    <nc r="K26">
      <v>8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5" sId="1" odxf="1" dxf="1">
    <nc r="K27">
      <v>7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6" sId="1" odxf="1" dxf="1">
    <nc r="K28">
      <v>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7" sId="1" odxf="1" dxf="1">
    <nc r="K29">
      <v>15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8" sId="1" odxf="1" dxf="1">
    <nc r="K30">
      <v>253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9" sId="1" odxf="1" dxf="1">
    <nc r="K31">
      <v>122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80" sId="1" odxf="1" dxf="1">
    <nc r="K32">
      <v>12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81" sId="1" odxf="1" dxf="1">
    <nc r="K33">
      <v>75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82" sId="1" odxf="1" dxf="1">
    <nc r="K34">
      <v>10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83" sId="1" odxf="1" dxf="1">
    <nc r="K35">
      <v>7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84" sId="1" odxf="1" dxf="1">
    <nc r="K36">
      <v>45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85" sId="1" odxf="1" dxf="1">
    <nc r="K37">
      <v>32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86" sId="1" odxf="1" dxf="1">
    <nc r="K38">
      <v>10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87" sId="1" odxf="1" dxf="1">
    <nc r="K39">
      <v>15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88" sId="1" odxf="1" dxf="1">
    <nc r="K40">
      <v>9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89" sId="1" odxf="1" dxf="1">
    <nc r="K41">
      <v>13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90" sId="1" odxf="1" dxf="1">
    <nc r="K42">
      <v>13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91" sId="1" odxf="1" dxf="1">
    <nc r="K43">
      <v>15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92" sId="1" odxf="1" dxf="1">
    <nc r="K44">
      <v>45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93" sId="1" odxf="1" dxf="1">
    <nc r="K45">
      <v>15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94" sId="1" odxf="1" dxf="1">
    <nc r="K46">
      <v>503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95" sId="1" odxf="1" dxf="1">
    <nc r="K47">
      <v>11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96" sId="1" odxf="1" dxf="1">
    <nc r="K48">
      <v>285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97" sId="1" odxf="1" dxf="1">
    <nc r="K49">
      <v>144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98" sId="1" odxf="1" dxf="1">
    <nc r="K50">
      <v>8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99" sId="1" odxf="1" dxf="1">
    <nc r="K51">
      <v>16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00" sId="1" odxf="1" dxf="1">
    <nc r="K52">
      <v>17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01" sId="1" odxf="1" dxf="1">
    <nc r="K53">
      <v>15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02" sId="1" odxf="1" dxf="1">
    <nc r="K54">
      <v>10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03" sId="1" odxf="1" dxf="1">
    <nc r="K55">
      <v>55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04" sId="1" odxf="1" dxf="1">
    <nc r="K56">
      <v>8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05" sId="1" odxf="1" dxf="1">
    <nc r="K57">
      <v>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06" sId="1" odxf="1" dxf="1">
    <nc r="K58">
      <v>68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07" sId="1" odxf="1" dxf="1">
    <nc r="K59">
      <v>22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08" sId="1" odxf="1" dxf="1">
    <nc r="K60">
      <v>13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09" sId="1" odxf="1" dxf="1">
    <nc r="K61">
      <v>45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10" sId="1" odxf="1" dxf="1">
    <nc r="K62">
      <v>105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11" sId="1" odxf="1" dxf="1">
    <nc r="K63">
      <v>122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12" sId="1" odxf="1" dxf="1">
    <nc r="K64">
      <v>51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13" sId="1" odxf="1" dxf="1">
    <nc r="K65">
      <v>74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14" sId="1" odxf="1" dxf="1">
    <nc r="K66">
      <v>25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15" sId="1" odxf="1" dxf="1">
    <nc r="K67">
      <v>45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16" sId="1" odxf="1" dxf="1">
    <nc r="K68">
      <v>7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17" sId="1" odxf="1" dxf="1">
    <nc r="K69">
      <v>8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18" sId="1" odxf="1" dxf="1">
    <nc r="K70">
      <v>15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19" sId="1" odxf="1" dxf="1">
    <nc r="K71">
      <v>35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0" sId="1" odxf="1" dxf="1">
    <nc r="K72">
      <v>75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1" sId="1" odxf="1" dxf="1">
    <nc r="K73">
      <v>7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2" sId="1" odxf="1" dxf="1">
    <nc r="K74">
      <v>256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3" sId="1" odxf="1" dxf="1">
    <nc r="K75">
      <v>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4" sId="1" odxf="1" dxf="1">
    <nc r="K76">
      <v>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5" sId="1" odxf="1" dxf="1">
    <nc r="K77">
      <v>64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6" sId="1" odxf="1" dxf="1">
    <nc r="K78">
      <v>12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7" sId="1" odxf="1" dxf="1">
    <nc r="K79">
      <v>12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8" sId="1" odxf="1" dxf="1">
    <nc r="K80">
      <v>85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9" sId="1" odxf="1" dxf="1">
    <nc r="K81">
      <v>200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30" sId="1" odxf="1" dxf="1">
    <nc r="K82">
      <v>67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31" sId="1" odxf="1" dxf="1">
    <nc r="K83">
      <v>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32" sId="1" odxf="1" dxf="1">
    <nc r="K84">
      <v>221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33" sId="1" odxf="1" dxf="1">
    <nc r="K85">
      <v>20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34" sId="1" odxf="1" dxf="1">
    <nc r="K86">
      <v>7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35" sId="1" odxf="1" dxf="1">
    <nc r="K87">
      <v>135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36" sId="1" odxf="1" dxf="1">
    <nc r="K88">
      <v>15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37" sId="1" odxf="1" dxf="1">
    <nc r="K89">
      <v>25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38" sId="1" odxf="1" dxf="1">
    <nc r="K90">
      <v>10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39" sId="1" odxf="1" dxf="1">
    <nc r="K91">
      <v>30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40" sId="1" odxf="1" dxf="1">
    <nc r="K92">
      <v>15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41" sId="1" odxf="1" dxf="1">
    <nc r="K93">
      <v>68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42" sId="1">
    <nc r="L6">
      <f>K6*0.91</f>
    </nc>
  </rcc>
  <rcc rId="5343" sId="1">
    <nc r="L7">
      <f>K7*0.91</f>
    </nc>
  </rcc>
  <rcc rId="5344" sId="1">
    <nc r="L8">
      <f>K8*0.91</f>
    </nc>
  </rcc>
  <rcc rId="5345" sId="1">
    <nc r="L9">
      <f>K9*0.91</f>
    </nc>
  </rcc>
  <rcc rId="5346" sId="1">
    <nc r="L10">
      <f>K10*0.91</f>
    </nc>
  </rcc>
  <rcc rId="5347" sId="1">
    <nc r="L11">
      <f>K11*0.91</f>
    </nc>
  </rcc>
  <rcc rId="5348" sId="1">
    <nc r="L12">
      <f>K12*0.91</f>
    </nc>
  </rcc>
  <rcc rId="5349" sId="1">
    <nc r="L13">
      <f>K13*0.91</f>
    </nc>
  </rcc>
  <rcc rId="5350" sId="1">
    <nc r="L14">
      <f>K14*0.91</f>
    </nc>
  </rcc>
  <rcc rId="5351" sId="1">
    <nc r="L15">
      <f>K15*0.91</f>
    </nc>
  </rcc>
  <rcc rId="5352" sId="1">
    <nc r="L16">
      <f>K16*0.91</f>
    </nc>
  </rcc>
  <rcc rId="5353" sId="1">
    <nc r="L17">
      <f>K17*0.91</f>
    </nc>
  </rcc>
  <rcc rId="5354" sId="1">
    <nc r="L18">
      <f>K18*0.91</f>
    </nc>
  </rcc>
  <rcc rId="5355" sId="1">
    <nc r="L19">
      <f>K19*0.91</f>
    </nc>
  </rcc>
  <rcc rId="5356" sId="1">
    <nc r="L20">
      <f>K20*0.91</f>
    </nc>
  </rcc>
  <rcc rId="5357" sId="1">
    <nc r="L21">
      <f>K21*0.91</f>
    </nc>
  </rcc>
  <rcc rId="5358" sId="1">
    <nc r="L22">
      <f>K22*0.91</f>
    </nc>
  </rcc>
  <rcc rId="5359" sId="1">
    <nc r="L23">
      <f>K23*0.91</f>
    </nc>
  </rcc>
  <rcc rId="5360" sId="1">
    <nc r="L24">
      <f>K24*0.91</f>
    </nc>
  </rcc>
  <rcc rId="5361" sId="1">
    <nc r="L25">
      <f>K25*0.91</f>
    </nc>
  </rcc>
  <rcc rId="5362" sId="1">
    <nc r="L26">
      <f>K26*0.91</f>
    </nc>
  </rcc>
  <rcc rId="5363" sId="1">
    <nc r="L27">
      <f>K27*0.91</f>
    </nc>
  </rcc>
  <rcc rId="5364" sId="1">
    <nc r="L28">
      <f>K28*0.91</f>
    </nc>
  </rcc>
  <rcc rId="5365" sId="1">
    <nc r="L29">
      <f>K29*0.91</f>
    </nc>
  </rcc>
  <rcc rId="5366" sId="1">
    <nc r="L30">
      <f>K30*0.91</f>
    </nc>
  </rcc>
  <rcc rId="5367" sId="1">
    <nc r="L31">
      <f>K31*0.91</f>
    </nc>
  </rcc>
  <rcc rId="5368" sId="1">
    <nc r="L32">
      <f>K32*0.91</f>
    </nc>
  </rcc>
  <rcc rId="5369" sId="1">
    <nc r="L33">
      <f>K33*0.91</f>
    </nc>
  </rcc>
  <rcc rId="5370" sId="1">
    <nc r="L34">
      <f>K34*0.91</f>
    </nc>
  </rcc>
  <rcc rId="5371" sId="1">
    <nc r="L35">
      <f>K35*0.91</f>
    </nc>
  </rcc>
  <rcc rId="5372" sId="1">
    <nc r="L36">
      <f>K36*0.91</f>
    </nc>
  </rcc>
  <rcc rId="5373" sId="1">
    <nc r="L37">
      <f>K37*0.91</f>
    </nc>
  </rcc>
  <rcc rId="5374" sId="1">
    <nc r="L38">
      <f>K38*0.91</f>
    </nc>
  </rcc>
  <rcc rId="5375" sId="1">
    <nc r="L39">
      <f>K39*0.91</f>
    </nc>
  </rcc>
  <rcc rId="5376" sId="1">
    <nc r="L40">
      <f>K40*0.91</f>
    </nc>
  </rcc>
  <rcc rId="5377" sId="1">
    <nc r="L41">
      <f>K41*0.91</f>
    </nc>
  </rcc>
  <rcc rId="5378" sId="1">
    <nc r="L42">
      <f>K42*0.91</f>
    </nc>
  </rcc>
  <rcc rId="5379" sId="1">
    <nc r="L43">
      <f>K43*0.91</f>
    </nc>
  </rcc>
  <rcc rId="5380" sId="1">
    <nc r="L44">
      <f>K44*0.91</f>
    </nc>
  </rcc>
  <rcc rId="5381" sId="1">
    <nc r="L45">
      <f>K45*0.91</f>
    </nc>
  </rcc>
  <rcc rId="5382" sId="1">
    <nc r="L46">
      <f>K46*0.91</f>
    </nc>
  </rcc>
  <rcc rId="5383" sId="1">
    <nc r="L47">
      <f>K47*0.91</f>
    </nc>
  </rcc>
  <rcc rId="5384" sId="1">
    <nc r="L48">
      <f>K48*0.91</f>
    </nc>
  </rcc>
  <rcc rId="5385" sId="1">
    <nc r="L49">
      <f>K49*0.91</f>
    </nc>
  </rcc>
  <rcc rId="5386" sId="1">
    <nc r="L50">
      <f>K50*0.91</f>
    </nc>
  </rcc>
  <rcc rId="5387" sId="1">
    <nc r="L51">
      <f>K51*0.91</f>
    </nc>
  </rcc>
  <rcc rId="5388" sId="1">
    <nc r="L52">
      <f>K52*0.91</f>
    </nc>
  </rcc>
  <rcc rId="5389" sId="1">
    <nc r="L53">
      <f>K53*0.91</f>
    </nc>
  </rcc>
  <rcc rId="5390" sId="1">
    <nc r="L54">
      <f>K54*0.91</f>
    </nc>
  </rcc>
  <rcc rId="5391" sId="1">
    <nc r="L55">
      <f>K55*0.91</f>
    </nc>
  </rcc>
  <rcc rId="5392" sId="1">
    <nc r="L56">
      <f>K56*0.91</f>
    </nc>
  </rcc>
  <rcc rId="5393" sId="1">
    <nc r="L57">
      <f>K57*0.91</f>
    </nc>
  </rcc>
  <rcc rId="5394" sId="1">
    <nc r="L58">
      <f>K58*0.91</f>
    </nc>
  </rcc>
  <rcc rId="5395" sId="1">
    <nc r="L59">
      <f>K59*0.91</f>
    </nc>
  </rcc>
  <rcc rId="5396" sId="1">
    <nc r="L60">
      <f>K60*0.91</f>
    </nc>
  </rcc>
  <rcc rId="5397" sId="1">
    <nc r="L61">
      <f>K61*0.91</f>
    </nc>
  </rcc>
  <rcc rId="5398" sId="1">
    <nc r="L62">
      <f>K62*0.91</f>
    </nc>
  </rcc>
  <rcc rId="5399" sId="1">
    <nc r="L63">
      <f>K63*0.91</f>
    </nc>
  </rcc>
  <rcc rId="5400" sId="1">
    <nc r="L64">
      <f>K64*0.91</f>
    </nc>
  </rcc>
  <rcc rId="5401" sId="1">
    <nc r="L65">
      <f>K65*0.91</f>
    </nc>
  </rcc>
  <rcc rId="5402" sId="1">
    <nc r="L66">
      <f>K66*0.91</f>
    </nc>
  </rcc>
  <rcc rId="5403" sId="1">
    <nc r="L67">
      <f>K67*0.91</f>
    </nc>
  </rcc>
  <rcc rId="5404" sId="1">
    <nc r="L68">
      <f>K68*0.91</f>
    </nc>
  </rcc>
  <rcc rId="5405" sId="1">
    <nc r="L69">
      <f>K69*0.91</f>
    </nc>
  </rcc>
  <rcc rId="5406" sId="1">
    <nc r="L70">
      <f>K70*0.91</f>
    </nc>
  </rcc>
  <rcc rId="5407" sId="1">
    <nc r="L71">
      <f>K71*0.91</f>
    </nc>
  </rcc>
  <rcc rId="5408" sId="1">
    <nc r="L72">
      <f>K72*0.91</f>
    </nc>
  </rcc>
  <rcc rId="5409" sId="1">
    <nc r="L73">
      <f>K73*0.91</f>
    </nc>
  </rcc>
  <rcc rId="5410" sId="1">
    <nc r="L74">
      <f>K74*0.91</f>
    </nc>
  </rcc>
  <rcc rId="5411" sId="1">
    <nc r="L75">
      <f>K75*0.91</f>
    </nc>
  </rcc>
  <rcc rId="5412" sId="1">
    <nc r="L76">
      <f>K76*0.91</f>
    </nc>
  </rcc>
  <rcc rId="5413" sId="1">
    <nc r="L77">
      <f>K77*0.91</f>
    </nc>
  </rcc>
  <rcc rId="5414" sId="1">
    <nc r="L78">
      <f>K78*0.91</f>
    </nc>
  </rcc>
  <rcc rId="5415" sId="1">
    <nc r="L79">
      <f>K79*0.91</f>
    </nc>
  </rcc>
  <rcc rId="5416" sId="1">
    <nc r="L80">
      <f>K80*0.91</f>
    </nc>
  </rcc>
  <rcc rId="5417" sId="1">
    <nc r="L81">
      <f>K81*0.91</f>
    </nc>
  </rcc>
  <rcc rId="5418" sId="1">
    <nc r="L82">
      <f>K82*0.91</f>
    </nc>
  </rcc>
  <rcc rId="5419" sId="1">
    <nc r="L83">
      <f>K83*0.91</f>
    </nc>
  </rcc>
  <rcc rId="5420" sId="1">
    <nc r="L84">
      <f>K84*0.91</f>
    </nc>
  </rcc>
  <rcc rId="5421" sId="1">
    <nc r="L85">
      <f>K85*0.91</f>
    </nc>
  </rcc>
  <rcc rId="5422" sId="1">
    <nc r="L86">
      <f>K86*0.91</f>
    </nc>
  </rcc>
  <rcc rId="5423" sId="1">
    <nc r="L87">
      <f>K87*0.91</f>
    </nc>
  </rcc>
  <rcc rId="5424" sId="1">
    <nc r="L88">
      <f>K88*0.91</f>
    </nc>
  </rcc>
  <rcc rId="5425" sId="1">
    <nc r="L89">
      <f>K89*0.91</f>
    </nc>
  </rcc>
  <rcc rId="5426" sId="1">
    <nc r="L90">
      <f>K90*0.91</f>
    </nc>
  </rcc>
  <rcc rId="5427" sId="1">
    <nc r="L91">
      <f>K91*0.91</f>
    </nc>
  </rcc>
  <rcc rId="5428" sId="1">
    <nc r="L92">
      <f>K92*0.91</f>
    </nc>
  </rcc>
  <rcc rId="5429" sId="1">
    <nc r="L93">
      <f>K93*0.91</f>
    </nc>
  </rcc>
  <rcc rId="5430" sId="1">
    <nc r="L94">
      <f>SUM(L6:L93)</f>
    </nc>
  </rcc>
  <rcc rId="5431" sId="1">
    <oc r="F6">
      <v>11</v>
    </oc>
    <nc r="F6">
      <v>10</v>
    </nc>
  </rcc>
  <rcc rId="5432" sId="1">
    <oc r="F7">
      <v>12</v>
    </oc>
    <nc r="F7">
      <v>10</v>
    </nc>
  </rcc>
  <rcc rId="5433" sId="1">
    <oc r="F8">
      <v>15</v>
    </oc>
    <nc r="F8">
      <v>13</v>
    </nc>
  </rcc>
  <rcc rId="5434" sId="1">
    <oc r="F9">
      <v>5</v>
    </oc>
    <nc r="F9">
      <v>4</v>
    </nc>
  </rcc>
  <rcc rId="5435" sId="1">
    <oc r="F10">
      <v>27</v>
    </oc>
    <nc r="F10">
      <v>24</v>
    </nc>
  </rcc>
  <rcc rId="5436" sId="1">
    <oc r="F15">
      <v>9</v>
    </oc>
    <nc r="F15">
      <v>8</v>
    </nc>
  </rcc>
  <rcc rId="5437" sId="1">
    <oc r="F16">
      <v>8</v>
    </oc>
    <nc r="F16">
      <v>7</v>
    </nc>
  </rcc>
  <rcc rId="5438" sId="1">
    <oc r="F17">
      <v>9</v>
    </oc>
    <nc r="F17">
      <v>8</v>
    </nc>
  </rcc>
  <rcc rId="5439" sId="1">
    <oc r="F18">
      <v>605</v>
    </oc>
    <nc r="F18">
      <v>550</v>
    </nc>
  </rcc>
  <rcc rId="5440" sId="1">
    <oc r="F19">
      <v>53</v>
    </oc>
    <nc r="F19">
      <v>48</v>
    </nc>
  </rcc>
  <rcc rId="5441" sId="1">
    <oc r="F20">
      <v>10</v>
    </oc>
    <nc r="F20">
      <v>9</v>
    </nc>
  </rcc>
  <rcc rId="5442" sId="1">
    <oc r="F21">
      <v>10</v>
    </oc>
    <nc r="F21">
      <v>9</v>
    </nc>
  </rcc>
  <rcc rId="5443" sId="1">
    <oc r="F23">
      <v>11</v>
    </oc>
    <nc r="F23">
      <v>10</v>
    </nc>
  </rcc>
  <rcc rId="5444" sId="1">
    <oc r="F24">
      <v>11</v>
    </oc>
    <nc r="F24">
      <v>10</v>
    </nc>
  </rcc>
  <rcc rId="5445" sId="1">
    <oc r="F25">
      <v>77</v>
    </oc>
    <nc r="F25">
      <v>70</v>
    </nc>
  </rcc>
  <rcc rId="5446" sId="1">
    <oc r="F26">
      <v>8</v>
    </oc>
    <nc r="F26">
      <v>7</v>
    </nc>
  </rcc>
  <rcc rId="5447" sId="1">
    <oc r="F27">
      <v>7</v>
    </oc>
    <nc r="F27">
      <v>6</v>
    </nc>
  </rcc>
  <rcc rId="5448" sId="1">
    <oc r="F29">
      <v>15</v>
    </oc>
    <nc r="F29">
      <v>14</v>
    </nc>
  </rcc>
  <rcc rId="5449" sId="1">
    <oc r="F30">
      <v>253</v>
    </oc>
    <nc r="F30">
      <v>230</v>
    </nc>
  </rcc>
  <rcc rId="5450" sId="1">
    <oc r="F31">
      <v>122</v>
    </oc>
    <nc r="F31">
      <v>111</v>
    </nc>
  </rcc>
  <rcc rId="5451" sId="1">
    <oc r="F32">
      <v>12</v>
    </oc>
    <nc r="F32">
      <v>11</v>
    </nc>
  </rcc>
  <rcc rId="5452" sId="1">
    <oc r="F33">
      <v>75</v>
    </oc>
    <nc r="F33">
      <v>69</v>
    </nc>
  </rcc>
  <rcc rId="5453" sId="1">
    <oc r="F36">
      <v>45</v>
    </oc>
    <nc r="F36">
      <v>41</v>
    </nc>
  </rcc>
  <rcc rId="5454" sId="1">
    <oc r="F37">
      <v>32</v>
    </oc>
    <nc r="F37">
      <v>29</v>
    </nc>
  </rcc>
  <rcc rId="5455" sId="1">
    <oc r="F44">
      <v>45</v>
    </oc>
    <nc r="F44">
      <v>41</v>
    </nc>
  </rcc>
  <rcc rId="5456" sId="1">
    <oc r="F46">
      <v>503</v>
    </oc>
    <nc r="F46">
      <v>458</v>
    </nc>
  </rcc>
  <rcc rId="5457" sId="1">
    <oc r="F48">
      <v>285</v>
    </oc>
    <nc r="F48">
      <v>259</v>
    </nc>
  </rcc>
  <rcc rId="5458" sId="1">
    <oc r="F49">
      <v>144</v>
    </oc>
    <nc r="F49">
      <v>131</v>
    </nc>
  </rcc>
  <rcc rId="5459" sId="1">
    <oc r="F55">
      <v>55</v>
    </oc>
    <nc r="F55">
      <v>50</v>
    </nc>
  </rcc>
  <rcc rId="5460" sId="1">
    <oc r="F58">
      <v>68</v>
    </oc>
    <nc r="F58">
      <v>61</v>
    </nc>
  </rcc>
  <rcc rId="5461" sId="1">
    <oc r="F63">
      <v>122</v>
    </oc>
    <nc r="F63">
      <v>111</v>
    </nc>
  </rcc>
  <rcc rId="5462" sId="1">
    <oc r="F65">
      <v>74</v>
    </oc>
    <nc r="F65">
      <v>67</v>
    </nc>
  </rcc>
  <rcc rId="5463" sId="1">
    <oc r="F67">
      <v>45</v>
    </oc>
    <nc r="F67">
      <v>41</v>
    </nc>
  </rcc>
  <rcc rId="5464" sId="1">
    <oc r="F72">
      <v>75</v>
    </oc>
    <nc r="F72">
      <v>68</v>
    </nc>
  </rcc>
  <rcc rId="5465" sId="1">
    <oc r="F74">
      <v>256</v>
    </oc>
    <nc r="F74">
      <v>233</v>
    </nc>
  </rcc>
  <rcc rId="5466" sId="1">
    <oc r="F77">
      <v>64</v>
    </oc>
    <nc r="F77">
      <v>58</v>
    </nc>
  </rcc>
  <rcc rId="5467" sId="1">
    <oc r="F80">
      <v>85</v>
    </oc>
    <nc r="F80">
      <v>77</v>
    </nc>
  </rcc>
  <rcc rId="5468" sId="1">
    <oc r="F81">
      <v>200</v>
    </oc>
    <nc r="F81">
      <v>182</v>
    </nc>
  </rcc>
  <rcc rId="5469" sId="1">
    <oc r="F84">
      <v>221</v>
    </oc>
    <nc r="F84">
      <v>201</v>
    </nc>
  </rcc>
  <rcc rId="5470" sId="1">
    <oc r="F87">
      <v>135</v>
    </oc>
    <nc r="F87">
      <v>123</v>
    </nc>
  </rcc>
  <rcc rId="5471" sId="1">
    <oc r="F93">
      <v>68</v>
    </oc>
    <nc r="F93">
      <v>61</v>
    </nc>
  </rcc>
  <rcc rId="5472" sId="1">
    <oc r="F89">
      <v>25</v>
    </oc>
    <nc r="F89">
      <v>23</v>
    </nc>
  </rcc>
  <rcc rId="5473" sId="1">
    <oc r="F82">
      <v>67</v>
    </oc>
    <nc r="F82">
      <v>60</v>
    </nc>
  </rcc>
  <rcc rId="5474" sId="1">
    <oc r="F71">
      <v>35</v>
    </oc>
    <nc r="F71">
      <v>31</v>
    </nc>
  </rcc>
  <rcc rId="5475" sId="1">
    <oc r="F78">
      <v>12</v>
    </oc>
    <nc r="F78">
      <v>11</v>
    </nc>
  </rcc>
  <rcc rId="5476" sId="1">
    <oc r="F79">
      <v>12</v>
    </oc>
    <nc r="F79">
      <v>11</v>
    </nc>
  </rcc>
  <rcc rId="5477" sId="1">
    <oc r="F70">
      <v>15</v>
    </oc>
    <nc r="F70">
      <v>13</v>
    </nc>
  </rcc>
  <rcc rId="5478" sId="1">
    <oc r="F66">
      <v>25</v>
    </oc>
    <nc r="F66">
      <v>23</v>
    </nc>
  </rcc>
  <rcc rId="5479" sId="1">
    <oc r="F64">
      <v>51</v>
    </oc>
    <nc r="F64">
      <v>46</v>
    </nc>
  </rcc>
  <rcc rId="5480" sId="1">
    <oc r="F62">
      <v>105</v>
    </oc>
    <nc r="F62">
      <v>95</v>
    </nc>
  </rcc>
  <rcc rId="5481" sId="1">
    <oc r="F61">
      <v>45</v>
    </oc>
    <nc r="F61">
      <v>43</v>
    </nc>
  </rcc>
  <rcc rId="5482" sId="2">
    <nc r="F30">
      <f>SUM(F7:F26)</f>
    </nc>
  </rcc>
  <rcc rId="5483" sId="2" odxf="1" dxf="1">
    <nc r="K7">
      <v>50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ndxf>
  </rcc>
  <rcc rId="5484" sId="2" odxf="1" dxf="1">
    <nc r="K8">
      <v>50</v>
    </nc>
    <odxf>
      <alignment horizontal="general" vertical="bottom" readingOrder="0"/>
      <border outline="0">
        <left/>
        <right/>
        <top/>
        <bottom/>
      </border>
    </odxf>
    <ndxf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85" sId="2" odxf="1" dxf="1" numFmtId="4">
    <nc r="K9">
      <v>115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bottom style="thin">
          <color indexed="64"/>
        </bottom>
      </border>
    </ndxf>
  </rcc>
  <rcc rId="5486" sId="2" odxf="1" dxf="1" numFmtId="4">
    <nc r="K10">
      <v>17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487" sId="2" odxf="1" dxf="1" numFmtId="4">
    <nc r="K11">
      <v>50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488" sId="2" odxf="1" dxf="1" numFmtId="4">
    <nc r="K12">
      <v>22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489" sId="2" odxf="1" dxf="1" numFmtId="4">
    <nc r="K13">
      <v>24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490" sId="2" odxf="1" dxf="1" numFmtId="4">
    <nc r="K14">
      <v>145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491" sId="2" odxf="1" dxf="1" numFmtId="4">
    <nc r="K15">
      <v>24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492" sId="2" odxf="1" dxf="1" numFmtId="4">
    <nc r="K16">
      <v>30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493" sId="2" odxf="1" dxf="1" numFmtId="4">
    <nc r="K17">
      <v>30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494" sId="2" odxf="1" dxf="1" numFmtId="4">
    <nc r="K18">
      <v>226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495" sId="2" odxf="1" dxf="1" numFmtId="4">
    <nc r="K19">
      <v>210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496" sId="2" odxf="1" dxf="1" numFmtId="4">
    <nc r="K20">
      <v>25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497" sId="2" odxf="1" dxf="1" numFmtId="4">
    <nc r="K21">
      <v>18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498" sId="2" odxf="1" dxf="1" numFmtId="4">
    <nc r="K22">
      <v>20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499" sId="2" odxf="1" dxf="1" numFmtId="4">
    <nc r="K23">
      <v>2390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500" sId="2" odxf="1" dxf="1" numFmtId="4">
    <nc r="K24">
      <v>700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fmt sheetId="2" sqref="K25" start="0" length="0">
    <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cc rId="5501" sId="2" odxf="1" dxf="1" numFmtId="4">
    <nc r="K26">
      <v>830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02" sId="2">
    <nc r="L7">
      <f>K7*0.92</f>
    </nc>
  </rcc>
  <rcc rId="5503" sId="2">
    <nc r="L8">
      <f>K8*0.92</f>
    </nc>
  </rcc>
  <rcc rId="5504" sId="2">
    <nc r="L9">
      <f>K9*0.92</f>
    </nc>
  </rcc>
  <rcc rId="5505" sId="2">
    <nc r="L10">
      <f>K10*0.92</f>
    </nc>
  </rcc>
  <rcc rId="5506" sId="2">
    <nc r="L11">
      <f>K11*0.92</f>
    </nc>
  </rcc>
  <rcc rId="5507" sId="2">
    <nc r="L12">
      <f>K12*0.92</f>
    </nc>
  </rcc>
  <rcc rId="5508" sId="2">
    <nc r="L13">
      <f>K13*0.92</f>
    </nc>
  </rcc>
  <rcc rId="5509" sId="2">
    <nc r="L14">
      <f>K14*0.92</f>
    </nc>
  </rcc>
  <rcc rId="5510" sId="2">
    <nc r="L15">
      <f>K15*0.92</f>
    </nc>
  </rcc>
  <rcc rId="5511" sId="2">
    <nc r="L16">
      <f>K16*0.92</f>
    </nc>
  </rcc>
  <rcc rId="5512" sId="2">
    <nc r="L17">
      <f>K17*0.92</f>
    </nc>
  </rcc>
  <rcc rId="5513" sId="2">
    <nc r="L18">
      <f>K18*0.92</f>
    </nc>
  </rcc>
  <rcc rId="5514" sId="2">
    <nc r="L19">
      <f>K19*0.92</f>
    </nc>
  </rcc>
  <rcc rId="5515" sId="2">
    <nc r="L20">
      <f>K20*0.92</f>
    </nc>
  </rcc>
  <rcc rId="5516" sId="2">
    <nc r="L21">
      <f>K21*0.92</f>
    </nc>
  </rcc>
  <rcc rId="5517" sId="2">
    <nc r="L22">
      <f>K22*0.92</f>
    </nc>
  </rcc>
  <rcc rId="5518" sId="2">
    <nc r="L23">
      <f>K23*0.92</f>
    </nc>
  </rcc>
  <rcc rId="5519" sId="2">
    <nc r="L24">
      <f>K24*0.92</f>
    </nc>
  </rcc>
  <rcc rId="5520" sId="2">
    <nc r="L25">
      <f>K25*0.92</f>
    </nc>
  </rcc>
  <rcc rId="5521" sId="2">
    <nc r="L26">
      <f>K26*0.92</f>
    </nc>
  </rcc>
  <rcc rId="5522" sId="2">
    <nc r="L30">
      <f>SUM(L7:L29)</f>
    </nc>
  </rcc>
  <rcc rId="5523" sId="2" numFmtId="4">
    <oc r="F26">
      <v>830</v>
    </oc>
    <nc r="F26">
      <v>760</v>
    </nc>
  </rcc>
  <rcc rId="5524" sId="2" numFmtId="4">
    <oc r="F21">
      <v>18</v>
    </oc>
    <nc r="F21">
      <v>17</v>
    </nc>
  </rcc>
  <rcc rId="5525" sId="2" numFmtId="4">
    <oc r="F14">
      <v>145</v>
    </oc>
    <nc r="F14">
      <v>133</v>
    </nc>
  </rcc>
  <rcc rId="5526" sId="2" numFmtId="4">
    <oc r="F11">
      <v>50</v>
    </oc>
    <nc r="F11">
      <v>46</v>
    </nc>
  </rcc>
  <rcc rId="5527" sId="2" numFmtId="4">
    <oc r="F9">
      <v>115</v>
    </oc>
    <nc r="F9">
      <v>105</v>
    </nc>
  </rcc>
  <rcc rId="5528" sId="2">
    <oc r="F7">
      <v>50</v>
    </oc>
    <nc r="F7">
      <v>45</v>
    </nc>
  </rcc>
  <rcc rId="5529" sId="2">
    <oc r="F8">
      <v>50</v>
    </oc>
    <nc r="F8">
      <v>45</v>
    </nc>
  </rcc>
  <rcc rId="5530" sId="2" numFmtId="4">
    <oc r="F10">
      <v>17</v>
    </oc>
    <nc r="F10">
      <v>15</v>
    </nc>
  </rcc>
  <rcc rId="5531" sId="2" numFmtId="4">
    <oc r="F12">
      <v>22</v>
    </oc>
    <nc r="F12">
      <v>20</v>
    </nc>
  </rcc>
  <rcc rId="5532" sId="2" numFmtId="4">
    <oc r="F13">
      <v>24</v>
    </oc>
    <nc r="F13">
      <v>22</v>
    </nc>
  </rcc>
  <rcc rId="5533" sId="2" numFmtId="4">
    <oc r="F15">
      <v>24</v>
    </oc>
    <nc r="F15">
      <v>22</v>
    </nc>
  </rcc>
  <rcc rId="5534" sId="2" numFmtId="4">
    <oc r="F16">
      <v>30</v>
    </oc>
    <nc r="F16">
      <v>27</v>
    </nc>
  </rcc>
  <rcc rId="5535" sId="2" numFmtId="4">
    <oc r="F17">
      <v>30</v>
    </oc>
    <nc r="F17">
      <v>27</v>
    </nc>
  </rcc>
  <rcc rId="5536" sId="2" numFmtId="4">
    <nc r="F25">
      <v>100</v>
    </nc>
  </rcc>
  <rcc rId="5537" sId="2" numFmtId="4">
    <oc r="F24">
      <v>700</v>
    </oc>
    <nc r="F24">
      <v>620</v>
    </nc>
  </rcc>
  <rcc rId="5538" sId="2" numFmtId="4">
    <oc r="F18">
      <v>226</v>
    </oc>
    <nc r="F18">
      <v>195</v>
    </nc>
  </rcc>
  <rcc rId="5539" sId="2" numFmtId="4">
    <oc r="F19">
      <v>210</v>
    </oc>
    <nc r="F19">
      <v>180</v>
    </nc>
  </rcc>
  <rcc rId="5540" sId="2" numFmtId="4">
    <oc r="F23">
      <v>2390</v>
    </oc>
    <nc r="F23">
      <v>2159</v>
    </nc>
  </rcc>
  <rcc rId="5541" sId="3" odxf="1" dxf="1">
    <nc r="K6">
      <v>160</v>
    </nc>
    <odxf>
      <font>
        <sz val="10"/>
        <color auto="1"/>
        <name val="Arial"/>
        <scheme val="none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auto="1"/>
        <name val="Arial"/>
        <scheme val="none"/>
      </font>
      <alignment horizontal="center" vertical="top"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ndxf>
  </rcc>
  <rcc rId="5542" sId="3" odxf="1" dxf="1">
    <nc r="K7">
      <v>63</v>
    </nc>
    <odxf>
      <font>
        <sz val="10"/>
        <color auto="1"/>
        <name val="Arial"/>
        <scheme val="none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auto="1"/>
        <name val="Arial"/>
        <scheme val="none"/>
      </font>
      <alignment horizontal="center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43" sId="3" odxf="1" dxf="1">
    <nc r="K8">
      <v>350</v>
    </nc>
    <odxf>
      <font>
        <sz val="10"/>
        <color auto="1"/>
        <name val="Arial"/>
        <scheme val="none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auto="1"/>
        <name val="Arial"/>
        <scheme val="none"/>
      </font>
      <alignment horizontal="center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44" sId="3" odxf="1" dxf="1">
    <nc r="K9">
      <v>28</v>
    </nc>
    <odxf>
      <font>
        <sz val="10"/>
        <color auto="1"/>
        <name val="Arial"/>
        <scheme val="none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auto="1"/>
        <name val="Arial"/>
        <scheme val="none"/>
      </font>
      <alignment horizontal="center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45" sId="3" odxf="1" dxf="1">
    <nc r="K10">
      <v>130</v>
    </nc>
    <odxf>
      <font>
        <sz val="10"/>
        <color auto="1"/>
        <name val="Arial"/>
        <scheme val="none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auto="1"/>
        <name val="Arial"/>
        <scheme val="none"/>
      </font>
      <alignment horizontal="center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46" sId="3" odxf="1" dxf="1">
    <nc r="K11">
      <v>110</v>
    </nc>
    <odxf>
      <font>
        <sz val="10"/>
        <color auto="1"/>
        <name val="Arial"/>
        <scheme val="none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auto="1"/>
        <name val="Arial"/>
        <scheme val="none"/>
      </font>
      <alignment horizontal="center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47" sId="3" odxf="1" dxf="1">
    <nc r="K12">
      <v>14</v>
    </nc>
    <odxf>
      <font>
        <sz val="10"/>
        <color auto="1"/>
        <name val="Arial"/>
        <scheme val="none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auto="1"/>
        <name val="Arial"/>
        <scheme val="none"/>
      </font>
      <alignment horizontal="center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48" sId="3" odxf="1" dxf="1">
    <nc r="K13">
      <v>80</v>
    </nc>
    <odxf>
      <font>
        <sz val="10"/>
        <color auto="1"/>
        <name val="Arial"/>
        <scheme val="none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auto="1"/>
        <name val="Arial"/>
        <scheme val="none"/>
      </font>
      <alignment horizontal="center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49" sId="3" odxf="1" dxf="1">
    <nc r="K14">
      <v>120</v>
    </nc>
    <odxf>
      <font>
        <sz val="10"/>
        <color auto="1"/>
        <name val="Arial"/>
        <scheme val="none"/>
      </font>
      <alignment horizontal="general" vertical="bottom" readingOrder="0"/>
      <border outline="0">
        <left/>
        <right/>
        <top/>
        <bottom/>
      </border>
    </odxf>
    <ndxf>
      <font>
        <sz val="10"/>
        <color auto="1"/>
        <name val="Arial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50" sId="3" odxf="1" dxf="1">
    <nc r="K15">
      <v>19</v>
    </nc>
    <odxf>
      <font>
        <sz val="10"/>
        <color auto="1"/>
        <name val="Arial"/>
        <scheme val="none"/>
      </font>
      <alignment horizontal="general" vertical="bottom" readingOrder="0"/>
      <border outline="0">
        <left/>
        <right/>
        <top/>
        <bottom/>
      </border>
    </odxf>
    <ndxf>
      <font>
        <sz val="10"/>
        <color auto="1"/>
        <name val="Arial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51" sId="3">
    <nc r="L6">
      <f>K6*0.9</f>
    </nc>
  </rcc>
  <rcc rId="5552" sId="3">
    <nc r="L7">
      <f>K7*0.9</f>
    </nc>
  </rcc>
  <rcc rId="5553" sId="3">
    <nc r="L8">
      <f>K8*0.9</f>
    </nc>
  </rcc>
  <rcc rId="5554" sId="3">
    <nc r="L9">
      <f>K9*0.9</f>
    </nc>
  </rcc>
  <rcc rId="5555" sId="3">
    <nc r="L10">
      <f>K10*0.9</f>
    </nc>
  </rcc>
  <rcc rId="5556" sId="3">
    <nc r="L11">
      <f>K11*0.9</f>
    </nc>
  </rcc>
  <rcc rId="5557" sId="3">
    <nc r="L12">
      <f>K12*0.9</f>
    </nc>
  </rcc>
  <rcc rId="5558" sId="3">
    <nc r="L13">
      <f>K13*0.9</f>
    </nc>
  </rcc>
  <rcc rId="5559" sId="3">
    <nc r="L14">
      <f>K14*0.9</f>
    </nc>
  </rcc>
  <rcc rId="5560" sId="3">
    <nc r="L15">
      <f>K15*0.9</f>
    </nc>
  </rcc>
  <rcc rId="5561" sId="3">
    <oc r="F6">
      <v>160</v>
    </oc>
    <nc r="F6">
      <v>144</v>
    </nc>
  </rcc>
  <rcc rId="5562" sId="3">
    <oc r="F7">
      <v>63</v>
    </oc>
    <nc r="F7">
      <v>56</v>
    </nc>
  </rcc>
  <rcc rId="5563" sId="3">
    <oc r="F8">
      <v>350</v>
    </oc>
    <nc r="F8">
      <v>315</v>
    </nc>
  </rcc>
  <rcc rId="5564" sId="3">
    <oc r="F9">
      <v>28</v>
    </oc>
    <nc r="F9">
      <v>25</v>
    </nc>
  </rcc>
  <rcc rId="5565" sId="3">
    <oc r="F11">
      <v>110</v>
    </oc>
    <nc r="F11">
      <v>99</v>
    </nc>
  </rcc>
  <rcc rId="5566" sId="3">
    <oc r="F12">
      <v>14</v>
    </oc>
    <nc r="F12">
      <v>12</v>
    </nc>
  </rcc>
  <rcc rId="5567" sId="3">
    <oc r="F13">
      <v>80</v>
    </oc>
    <nc r="F13">
      <v>72</v>
    </nc>
  </rcc>
  <rcc rId="5568" sId="3">
    <oc r="F14">
      <v>120</v>
    </oc>
    <nc r="F14">
      <v>108</v>
    </nc>
  </rcc>
  <rcc rId="5569" sId="3">
    <oc r="F15">
      <v>19</v>
    </oc>
    <nc r="F15">
      <v>17</v>
    </nc>
  </rcc>
  <rcc rId="5570" sId="3">
    <oc r="F10">
      <v>130</v>
    </oc>
    <nc r="F10">
      <v>123</v>
    </nc>
  </rcc>
  <rcc rId="5571" sId="3">
    <nc r="F18">
      <f>SUM(F6:F17)</f>
    </nc>
  </rcc>
  <rcc rId="5572" sId="2">
    <nc r="F54">
      <f>SUM(F47:F51)</f>
    </nc>
  </rcc>
  <rcc rId="5573" sId="2" numFmtId="4">
    <oc r="F47">
      <v>190</v>
    </oc>
    <nc r="F47">
      <v>150</v>
    </nc>
  </rcc>
  <rcc rId="5574" sId="2" numFmtId="4">
    <nc r="F50">
      <v>67</v>
    </nc>
  </rcc>
  <rcc rId="5575" sId="4">
    <nc r="D189">
      <f>SUM(D6:D188)</f>
    </nc>
  </rcc>
  <rcc rId="5576" sId="4">
    <oc r="D15">
      <v>30</v>
    </oc>
    <nc r="D15">
      <v>40</v>
    </nc>
  </rcc>
  <rcc rId="5577" sId="4">
    <oc r="D18">
      <v>30</v>
    </oc>
    <nc r="D18">
      <v>40</v>
    </nc>
  </rcc>
  <rcc rId="5578" sId="4">
    <oc r="D30">
      <v>50</v>
    </oc>
    <nc r="D30">
      <v>60</v>
    </nc>
  </rcc>
  <rcc rId="5579" sId="4">
    <oc r="D44">
      <v>30</v>
    </oc>
    <nc r="D44">
      <v>40</v>
    </nc>
  </rcc>
  <rcc rId="5580" sId="4">
    <oc r="D50">
      <v>40</v>
    </oc>
    <nc r="D50">
      <v>50</v>
    </nc>
  </rcc>
  <rcc rId="5581" sId="4">
    <oc r="D69">
      <v>100</v>
    </oc>
    <nc r="D69">
      <v>110</v>
    </nc>
  </rcc>
  <rcc rId="5582" sId="4">
    <oc r="D77">
      <v>50</v>
    </oc>
    <nc r="D77">
      <v>60</v>
    </nc>
  </rcc>
  <rcc rId="5583" sId="4">
    <oc r="D82">
      <v>70</v>
    </oc>
    <nc r="D82">
      <v>80</v>
    </nc>
  </rcc>
  <rcc rId="5584" sId="4">
    <oc r="D91">
      <v>40</v>
    </oc>
    <nc r="D91">
      <v>50</v>
    </nc>
  </rcc>
  <rcc rId="5585" sId="4">
    <oc r="D105">
      <v>50</v>
    </oc>
    <nc r="D105">
      <v>60</v>
    </nc>
  </rcc>
  <rcc rId="5586" sId="4" odxf="1" dxf="1" numFmtId="4">
    <nc r="G194">
      <v>8832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right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5587" sId="4" odxf="1" dxf="1" numFmtId="4">
    <nc r="G195">
      <v>2088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right/>
        <top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5588" sId="4" numFmtId="4">
    <oc r="D195">
      <v>2088</v>
    </oc>
    <nc r="D195">
      <v>2181</v>
    </nc>
  </rcc>
  <rcc rId="5589" sId="4" numFmtId="4">
    <oc r="D194">
      <v>8832</v>
    </oc>
    <nc r="D194">
      <v>9201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90" sId="5">
    <nc r="F25">
      <f>SUM(F5:F24)</f>
    </nc>
  </rcc>
  <rcc rId="5591" sId="5">
    <nc r="F35">
      <f>SUM(F30:F34)</f>
    </nc>
  </rcc>
  <rcc rId="5592" sId="5">
    <nc r="F49">
      <f>SUM(F43:F48)</f>
    </nc>
  </rcc>
  <rcc rId="5593" sId="5">
    <nc r="F60">
      <f>SUM(F55:F59)</f>
    </nc>
  </rcc>
  <rcc rId="5594" sId="5" numFmtId="4">
    <oc r="F46">
      <v>25</v>
    </oc>
    <nc r="F46">
      <v>27</v>
    </nc>
  </rcc>
  <rcc rId="5595" sId="5" numFmtId="4">
    <oc r="F57">
      <v>20</v>
    </oc>
    <nc r="F57">
      <v>21</v>
    </nc>
  </rcc>
  <rcc rId="5596" sId="5" odxf="1" dxf="1">
    <nc r="K5">
      <v>1</v>
    </nc>
    <odxf>
      <font>
        <sz val="10"/>
        <color auto="1"/>
        <name val="Arial"/>
        <scheme val="none"/>
      </font>
      <alignment horizontal="general" vertical="bottom" readingOrder="0"/>
      <border outline="0">
        <left/>
        <right/>
        <top/>
        <bottom/>
      </border>
    </odxf>
    <ndxf>
      <font>
        <sz val="10"/>
        <color auto="1"/>
        <name val="Arial"/>
        <scheme val="none"/>
      </font>
      <alignment horizontal="center" vertical="top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ndxf>
  </rcc>
  <rcc rId="5597" sId="5" odxf="1" dxf="1" numFmtId="4">
    <nc r="K6">
      <v>1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98" sId="5" odxf="1" dxf="1" numFmtId="4">
    <nc r="K7">
      <v>1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bottom style="thin">
          <color indexed="64"/>
        </bottom>
      </border>
    </ndxf>
  </rcc>
  <rcc rId="5599" sId="5" odxf="1" dxf="1" numFmtId="4">
    <nc r="K8">
      <v>1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00" sId="5" odxf="1" dxf="1" numFmtId="4">
    <nc r="K9">
      <v>3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01" sId="5" odxf="1" dxf="1" numFmtId="4">
    <nc r="K10">
      <v>1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02" sId="5" odxf="1" dxf="1" numFmtId="4">
    <nc r="K11">
      <v>2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03" sId="5" odxf="1" dxf="1" numFmtId="4">
    <nc r="K12">
      <v>8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04" sId="5" odxf="1" dxf="1" numFmtId="4">
    <nc r="K13">
      <v>1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05" sId="5" odxf="1" dxf="1" numFmtId="4">
    <nc r="K14">
      <v>1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06" sId="5" odxf="1" dxf="1" numFmtId="4">
    <nc r="K15">
      <v>10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07" sId="5" odxf="1" dxf="1" numFmtId="4">
    <nc r="K16">
      <v>5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08" sId="5" odxf="1" dxf="1" numFmtId="4">
    <nc r="K17">
      <v>1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09" sId="5" odxf="1" dxf="1" numFmtId="4">
    <nc r="K18">
      <v>1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10" sId="5" odxf="1" dxf="1" numFmtId="4">
    <nc r="K19">
      <v>1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11" sId="5" odxf="1" dxf="1" numFmtId="4">
    <nc r="K20">
      <v>55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12" sId="5" odxf="1" dxf="1" numFmtId="4">
    <nc r="K21">
      <v>41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13" sId="5" odxf="1" dxf="1" numFmtId="4">
    <nc r="K22">
      <v>3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14" sId="5" odxf="1" dxf="1" numFmtId="4">
    <nc r="K23">
      <v>30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15" sId="5">
    <nc r="L5">
      <f>K5*F92</f>
    </nc>
  </rcc>
  <rcc rId="5616" sId="5" numFmtId="4">
    <oc r="F9">
      <v>3</v>
    </oc>
    <nc r="F9">
      <v>2</v>
    </nc>
  </rcc>
  <rcc rId="5617" sId="5" numFmtId="4">
    <oc r="F11">
      <v>2</v>
    </oc>
    <nc r="F11">
      <v>1</v>
    </nc>
  </rcc>
  <rcc rId="5618" sId="5" numFmtId="4">
    <oc r="F12">
      <v>8</v>
    </oc>
    <nc r="F12">
      <v>4</v>
    </nc>
  </rcc>
  <rcc rId="5619" sId="5" numFmtId="4">
    <oc r="F15">
      <v>10</v>
    </oc>
    <nc r="F15">
      <v>5</v>
    </nc>
  </rcc>
  <rcc rId="5620" sId="5" numFmtId="4">
    <oc r="F16">
      <v>5</v>
    </oc>
    <nc r="F16">
      <v>2</v>
    </nc>
  </rcc>
  <rcc rId="5621" sId="5" numFmtId="4">
    <oc r="F21">
      <v>41</v>
    </oc>
    <nc r="F21">
      <v>20</v>
    </nc>
  </rcc>
  <rcc rId="5622" sId="5" numFmtId="4">
    <oc r="F22">
      <v>3</v>
    </oc>
    <nc r="F22">
      <v>2</v>
    </nc>
  </rcc>
  <rcc rId="5623" sId="5" numFmtId="4">
    <oc r="F23">
      <v>30</v>
    </oc>
    <nc r="F23">
      <v>15</v>
    </nc>
  </rcc>
  <rcc rId="5624" sId="5" numFmtId="4">
    <oc r="F20">
      <v>55</v>
    </oc>
    <nc r="F20">
      <v>23</v>
    </nc>
  </rcc>
  <rcc rId="5625" sId="5" odxf="1" dxf="1" numFmtId="4">
    <nc r="K30">
      <v>23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bottom style="thin">
          <color indexed="64"/>
        </bottom>
      </border>
    </ndxf>
  </rcc>
  <rcc rId="5626" sId="5" odxf="1" dxf="1" numFmtId="4">
    <nc r="K31">
      <v>20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27" sId="5" odxf="1" dxf="1" numFmtId="4">
    <nc r="K32">
      <v>20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28" sId="5" odxf="1" dxf="1" numFmtId="4">
    <nc r="K33">
      <v>95</v>
    </nc>
    <odxf>
      <font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left/>
        <top/>
        <bottom/>
      </border>
    </odxf>
    <ndxf>
      <font>
        <sz val="10"/>
        <color auto="1"/>
        <name val="Arial"/>
        <scheme val="none"/>
      </font>
      <numFmt numFmtId="3" formatCode="#,##0"/>
      <alignment horizontal="center" vertical="top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5629" sId="5" numFmtId="4">
    <oc r="F30">
      <v>23</v>
    </oc>
    <nc r="F30">
      <v>11</v>
    </nc>
  </rcc>
  <rcc rId="5630" sId="5" numFmtId="4">
    <oc r="F31">
      <v>20</v>
    </oc>
    <nc r="F31">
      <v>10</v>
    </nc>
  </rcc>
  <rcc rId="5631" sId="5" numFmtId="4">
    <oc r="F32">
      <v>20</v>
    </oc>
    <nc r="F32">
      <v>10</v>
    </nc>
  </rcc>
  <rcc rId="5632" sId="5" numFmtId="4">
    <oc r="F33">
      <v>95</v>
    </oc>
    <nc r="F33">
      <v>53</v>
    </nc>
  </rcc>
  <rcc rId="5633" sId="6">
    <nc r="F21">
      <f>SUM(F6:F20)</f>
    </nc>
  </rcc>
  <rrc rId="5634" sId="6" eol="1" ref="A95:XFD95" action="insertRow"/>
  <rcc rId="5635" sId="6" odxf="1" dxf="1">
    <nc r="F95">
      <f>SUM(F30:F94)</f>
    </nc>
    <odxf>
      <numFmt numFmtId="0" formatCode="General"/>
    </odxf>
    <ndxf>
      <numFmt numFmtId="3" formatCode="#,##0"/>
    </ndxf>
  </rcc>
  <rcc rId="5636" sId="6" numFmtId="4">
    <oc r="F7">
      <v>2</v>
    </oc>
    <nc r="F7">
      <v>3</v>
    </nc>
  </rcc>
  <rcc rId="5637" sId="6" numFmtId="4">
    <oc r="F47">
      <v>3</v>
    </oc>
    <nc r="F47">
      <v>2</v>
    </nc>
  </rcc>
  <rcc rId="5638" sId="6" numFmtId="4">
    <oc r="F58">
      <v>4</v>
    </oc>
    <nc r="F58">
      <v>2</v>
    </nc>
  </rcc>
  <rcc rId="5639" sId="6" numFmtId="4">
    <oc r="F67">
      <v>4</v>
    </oc>
    <nc r="F67">
      <v>2</v>
    </nc>
  </rcc>
  <rcc rId="5640" sId="6" numFmtId="4">
    <oc r="F68">
      <v>4</v>
    </oc>
    <nc r="F68">
      <v>2</v>
    </nc>
  </rcc>
  <rcc rId="5641" sId="6" numFmtId="4">
    <oc r="F70">
      <v>4</v>
    </oc>
    <nc r="F70">
      <v>2</v>
    </nc>
  </rcc>
  <rcc rId="5642" sId="6" numFmtId="4">
    <oc r="F75">
      <v>4</v>
    </oc>
    <nc r="F75">
      <v>2</v>
    </nc>
  </rcc>
  <rcc rId="5643" sId="6" numFmtId="4">
    <oc r="F79">
      <v>4</v>
    </oc>
    <nc r="F79">
      <v>2</v>
    </nc>
  </rcc>
  <rcc rId="5644" sId="6" numFmtId="4">
    <oc r="F81">
      <v>4</v>
    </oc>
    <nc r="F81">
      <v>2</v>
    </nc>
  </rcc>
  <rcc rId="5645" sId="6" numFmtId="4">
    <oc r="F83">
      <v>3</v>
    </oc>
    <nc r="F83">
      <v>2</v>
    </nc>
  </rcc>
  <rcc rId="5646" sId="6" numFmtId="4">
    <oc r="F85">
      <v>4</v>
    </oc>
    <nc r="F85">
      <v>2</v>
    </nc>
  </rcc>
  <rcc rId="5647" sId="6" numFmtId="4">
    <oc r="F86">
      <v>2</v>
    </oc>
    <nc r="F86">
      <v>1</v>
    </nc>
  </rcc>
  <rcc rId="5648" sId="6" numFmtId="4">
    <oc r="F89">
      <v>3</v>
    </oc>
    <nc r="F89">
      <v>2</v>
    </nc>
  </rcc>
  <rcc rId="5649" sId="6" numFmtId="4">
    <oc r="F91">
      <v>2</v>
    </oc>
    <nc r="F91">
      <v>1</v>
    </nc>
  </rcc>
  <rcc rId="5650" sId="6" numFmtId="4">
    <oc r="F84">
      <v>8</v>
    </oc>
    <nc r="F84">
      <v>2</v>
    </nc>
  </rcc>
  <rcc rId="5651" sId="6" numFmtId="4">
    <oc r="F77">
      <v>8</v>
    </oc>
    <nc r="F77">
      <v>2</v>
    </nc>
  </rcc>
  <rcc rId="5652" sId="6" numFmtId="4">
    <oc r="F57">
      <v>5</v>
    </oc>
    <nc r="F57">
      <v>2</v>
    </nc>
  </rcc>
  <rcc rId="5653" sId="6" numFmtId="4">
    <oc r="F55">
      <v>2</v>
    </oc>
    <nc r="F55">
      <v>1</v>
    </nc>
  </rcc>
  <rcc rId="5654" sId="6" numFmtId="4">
    <oc r="F82">
      <v>14</v>
    </oc>
    <nc r="F82">
      <v>2</v>
    </nc>
  </rcc>
  <rcc rId="5655" sId="6" numFmtId="4">
    <oc r="F43">
      <v>8</v>
    </oc>
    <nc r="F43">
      <v>2</v>
    </nc>
  </rcc>
  <rcc rId="5656" sId="6" numFmtId="4">
    <oc r="F44">
      <v>6</v>
    </oc>
    <nc r="F44">
      <v>2</v>
    </nc>
  </rcc>
  <rcc rId="5657" sId="6" numFmtId="4">
    <oc r="F35">
      <v>19</v>
    </oc>
    <nc r="F35">
      <v>2</v>
    </nc>
  </rcc>
  <rcc rId="5658" sId="6" numFmtId="4">
    <oc r="F32">
      <v>2</v>
    </oc>
    <nc r="F32">
      <v>1</v>
    </nc>
  </rcc>
  <rcc rId="5659" sId="6" numFmtId="4">
    <oc r="F60">
      <v>2</v>
    </oc>
    <nc r="F60">
      <v>1</v>
    </nc>
  </rcc>
  <rcc rId="5660" sId="6" numFmtId="4">
    <oc r="F61">
      <v>2</v>
    </oc>
    <nc r="F61">
      <v>1</v>
    </nc>
  </rcc>
  <rcc rId="5661" sId="6" numFmtId="4">
    <oc r="F50">
      <v>2</v>
    </oc>
    <nc r="F50">
      <v>1</v>
    </nc>
  </rcc>
  <rcc rId="5662" sId="6" numFmtId="4">
    <oc r="F49">
      <v>2</v>
    </oc>
    <nc r="F49">
      <v>1</v>
    </nc>
  </rcc>
  <rcc rId="5663" sId="6" numFmtId="4">
    <oc r="F66">
      <v>3</v>
    </oc>
    <nc r="F66">
      <v>1</v>
    </nc>
  </rcc>
  <rcc rId="5664" sId="7">
    <nc r="F32">
      <f>SUM(F6:F31)</f>
    </nc>
  </rcc>
  <rcc rId="5665" sId="7">
    <oc r="F20">
      <v>18</v>
    </oc>
    <nc r="F20">
      <v>19</v>
    </nc>
  </rcc>
  <rcc rId="5666" sId="7">
    <oc r="F21">
      <v>6</v>
    </oc>
    <nc r="F21">
      <v>7</v>
    </nc>
  </rcc>
  <rcc rId="5667" sId="7">
    <oc r="F7">
      <v>6</v>
    </oc>
    <nc r="F7">
      <v>7</v>
    </nc>
  </rcc>
  <rcc rId="5668" sId="8">
    <nc r="F31">
      <f>SUM(F6:F30)</f>
    </nc>
  </rcc>
  <rcc rId="5669" sId="8">
    <oc r="F20">
      <v>20</v>
    </oc>
    <nc r="F20">
      <v>21</v>
    </nc>
  </rcc>
  <rcc rId="5670" sId="8">
    <oc r="F7">
      <v>8</v>
    </oc>
    <nc r="F7">
      <v>9</v>
    </nc>
  </rcc>
  <rcc rId="5671" sId="8">
    <oc r="F21">
      <v>9</v>
    </oc>
    <nc r="F21">
      <v>10</v>
    </nc>
  </rcc>
  <rcc rId="5672" sId="9">
    <nc r="F31">
      <f>SUM(F6:F30)</f>
    </nc>
  </rcc>
  <rcc rId="5673" sId="9">
    <oc r="F20">
      <v>3</v>
    </oc>
    <nc r="F20">
      <v>4</v>
    </nc>
  </rcc>
  <rcc rId="5674" sId="10">
    <nc r="F32">
      <f>SUM(F6:F31)</f>
    </nc>
  </rcc>
  <rcc rId="5675" sId="10">
    <oc r="F20">
      <v>50</v>
    </oc>
    <nc r="F20">
      <v>55</v>
    </nc>
  </rcc>
  <rcc rId="5676" sId="10">
    <oc r="F21">
      <v>30</v>
    </oc>
    <nc r="F21">
      <v>35</v>
    </nc>
  </rcc>
  <rcc rId="5677" sId="10">
    <oc r="F7">
      <v>15</v>
    </oc>
    <nc r="F7">
      <v>20</v>
    </nc>
  </rcc>
  <rcc rId="5678" sId="11">
    <nc r="F24">
      <f>SUM(F6:F23)</f>
    </nc>
  </rcc>
  <rcc rId="5679" sId="11">
    <oc r="F17">
      <v>11</v>
    </oc>
    <nc r="F17">
      <v>12</v>
    </nc>
  </rcc>
  <rrc rId="5680" sId="1" eol="1" ref="A96:XFD96" action="insertRow"/>
  <rcc rId="5681" sId="1" odxf="1" dxf="1">
    <nc r="E96">
      <f>SUM(E6:E95)</f>
    </nc>
    <odxf>
      <numFmt numFmtId="0" formatCode="General"/>
    </odxf>
    <ndxf>
      <numFmt numFmtId="3" formatCode="#,##0"/>
    </ndxf>
  </rcc>
  <rcc rId="5682" sId="6">
    <nc r="E21">
      <f>SUM(E6:E20)</f>
    </nc>
  </rcc>
  <rcc rId="5683" sId="2" odxf="1" dxf="1">
    <nc r="E54">
      <f>SUM(E47:E53)</f>
    </nc>
    <odxf>
      <numFmt numFmtId="0" formatCode="General"/>
    </odxf>
    <ndxf>
      <numFmt numFmtId="3" formatCode="#,##0"/>
    </ndxf>
  </rcc>
  <rcc rId="5684" sId="2">
    <nc r="E29">
      <f>SUM(E7:E28)</f>
    </nc>
  </rcc>
  <rcc rId="5685" sId="5">
    <nc r="E25">
      <f>SUM(E5:E24)</f>
    </nc>
  </rcc>
  <rcc rId="5686" sId="5">
    <nc r="E35">
      <f>SUM(E30:E34)</f>
    </nc>
  </rcc>
  <rcc rId="5687" sId="12" numFmtId="4">
    <oc r="D18">
      <v>197510</v>
    </oc>
    <nc r="D18">
      <v>181730</v>
    </nc>
  </rcc>
  <rcc rId="5688" sId="12" numFmtId="4">
    <oc r="D17">
      <v>17225</v>
    </oc>
    <nc r="D17">
      <v>15505</v>
    </nc>
  </rcc>
  <rcc rId="5689" sId="12" numFmtId="4">
    <oc r="D16">
      <v>187439</v>
    </oc>
    <nc r="D16">
      <v>167429</v>
    </nc>
  </rcc>
  <ris rId="5690" sheetId="14" name="[02_SP_Kalkulacni_model_Cast_5_kvetiny..xlsx]List1" sheetPosition="13"/>
  <rcc rId="5691" sId="12" numFmtId="4">
    <oc r="D19">
      <v>106100</v>
    </oc>
    <nc r="D19">
      <v>107270</v>
    </nc>
  </rcc>
  <rcc rId="5692" sId="12" numFmtId="4">
    <oc r="D22">
      <v>2660</v>
    </oc>
    <nc r="D22">
      <v>2780</v>
    </nc>
  </rcc>
  <rcc rId="5693" sId="12" numFmtId="4">
    <oc r="D31">
      <v>14632</v>
    </oc>
    <nc r="D31">
      <v>15192</v>
    </nc>
  </rcc>
  <rcc rId="5694" sId="12" numFmtId="4">
    <oc r="D36">
      <v>4228</v>
    </oc>
    <nc r="D36">
      <v>4364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95" sId="1" ref="K1:K1048576" action="deleteCol">
    <undo index="0" exp="ref" v="1" dr="K93" r="L93" sId="1"/>
    <undo index="0" exp="ref" v="1" dr="K92" r="L92" sId="1"/>
    <undo index="0" exp="ref" v="1" dr="K91" r="L91" sId="1"/>
    <undo index="0" exp="ref" v="1" dr="K90" r="L90" sId="1"/>
    <undo index="0" exp="ref" v="1" dr="K89" r="L89" sId="1"/>
    <undo index="0" exp="ref" v="1" dr="K88" r="L88" sId="1"/>
    <undo index="0" exp="ref" v="1" dr="K87" r="L87" sId="1"/>
    <undo index="0" exp="ref" v="1" dr="K86" r="L86" sId="1"/>
    <undo index="0" exp="ref" v="1" dr="K85" r="L85" sId="1"/>
    <undo index="0" exp="ref" v="1" dr="K84" r="L84" sId="1"/>
    <undo index="0" exp="ref" v="1" dr="K83" r="L83" sId="1"/>
    <undo index="0" exp="ref" v="1" dr="K82" r="L82" sId="1"/>
    <undo index="0" exp="ref" v="1" dr="K81" r="L81" sId="1"/>
    <undo index="0" exp="ref" v="1" dr="K80" r="L80" sId="1"/>
    <undo index="0" exp="ref" v="1" dr="K79" r="L79" sId="1"/>
    <undo index="0" exp="ref" v="1" dr="K78" r="L78" sId="1"/>
    <undo index="0" exp="ref" v="1" dr="K77" r="L77" sId="1"/>
    <undo index="0" exp="ref" v="1" dr="K76" r="L76" sId="1"/>
    <undo index="0" exp="ref" v="1" dr="K75" r="L75" sId="1"/>
    <undo index="0" exp="ref" v="1" dr="K74" r="L74" sId="1"/>
    <undo index="0" exp="ref" v="1" dr="K73" r="L73" sId="1"/>
    <undo index="0" exp="ref" v="1" dr="K72" r="L72" sId="1"/>
    <undo index="0" exp="ref" v="1" dr="K71" r="L71" sId="1"/>
    <undo index="0" exp="ref" v="1" dr="K70" r="L70" sId="1"/>
    <undo index="0" exp="ref" v="1" dr="K69" r="L69" sId="1"/>
    <undo index="0" exp="ref" v="1" dr="K68" r="L68" sId="1"/>
    <undo index="0" exp="ref" v="1" dr="K67" r="L67" sId="1"/>
    <undo index="0" exp="ref" v="1" dr="K66" r="L66" sId="1"/>
    <undo index="0" exp="ref" v="1" dr="K65" r="L65" sId="1"/>
    <undo index="0" exp="ref" v="1" dr="K64" r="L64" sId="1"/>
    <undo index="0" exp="ref" v="1" dr="K63" r="L63" sId="1"/>
    <undo index="0" exp="ref" v="1" dr="K62" r="L62" sId="1"/>
    <undo index="0" exp="ref" v="1" dr="K61" r="L61" sId="1"/>
    <undo index="0" exp="ref" v="1" dr="K60" r="L60" sId="1"/>
    <undo index="0" exp="ref" v="1" dr="K59" r="L59" sId="1"/>
    <undo index="0" exp="ref" v="1" dr="K58" r="L58" sId="1"/>
    <undo index="0" exp="ref" v="1" dr="K57" r="L57" sId="1"/>
    <undo index="0" exp="ref" v="1" dr="K56" r="L56" sId="1"/>
    <undo index="0" exp="ref" v="1" dr="K55" r="L55" sId="1"/>
    <undo index="0" exp="ref" v="1" dr="K54" r="L54" sId="1"/>
    <undo index="0" exp="ref" v="1" dr="K53" r="L53" sId="1"/>
    <undo index="0" exp="ref" v="1" dr="K52" r="L52" sId="1"/>
    <undo index="0" exp="ref" v="1" dr="K51" r="L51" sId="1"/>
    <undo index="0" exp="ref" v="1" dr="K50" r="L50" sId="1"/>
    <undo index="0" exp="ref" v="1" dr="K49" r="L49" sId="1"/>
    <undo index="0" exp="ref" v="1" dr="K48" r="L48" sId="1"/>
    <undo index="0" exp="ref" v="1" dr="K47" r="L47" sId="1"/>
    <undo index="0" exp="ref" v="1" dr="K46" r="L46" sId="1"/>
    <undo index="0" exp="ref" v="1" dr="K45" r="L45" sId="1"/>
    <undo index="0" exp="ref" v="1" dr="K44" r="L44" sId="1"/>
    <undo index="0" exp="ref" v="1" dr="K43" r="L43" sId="1"/>
    <undo index="0" exp="ref" v="1" dr="K42" r="L42" sId="1"/>
    <undo index="0" exp="ref" v="1" dr="K41" r="L41" sId="1"/>
    <undo index="0" exp="ref" v="1" dr="K40" r="L40" sId="1"/>
    <undo index="0" exp="ref" v="1" dr="K39" r="L39" sId="1"/>
    <undo index="0" exp="ref" v="1" dr="K38" r="L38" sId="1"/>
    <undo index="0" exp="ref" v="1" dr="K37" r="L37" sId="1"/>
    <undo index="0" exp="ref" v="1" dr="K36" r="L36" sId="1"/>
    <undo index="0" exp="ref" v="1" dr="K35" r="L35" sId="1"/>
    <undo index="0" exp="ref" v="1" dr="K34" r="L34" sId="1"/>
    <undo index="0" exp="ref" v="1" dr="K33" r="L33" sId="1"/>
    <undo index="0" exp="ref" v="1" dr="K32" r="L32" sId="1"/>
    <undo index="0" exp="ref" v="1" dr="K31" r="L31" sId="1"/>
    <undo index="0" exp="ref" v="1" dr="K30" r="L30" sId="1"/>
    <undo index="0" exp="ref" v="1" dr="K29" r="L29" sId="1"/>
    <undo index="0" exp="ref" v="1" dr="K28" r="L28" sId="1"/>
    <undo index="0" exp="ref" v="1" dr="K27" r="L27" sId="1"/>
    <undo index="0" exp="ref" v="1" dr="K26" r="L26" sId="1"/>
    <undo index="0" exp="ref" v="1" dr="K25" r="L25" sId="1"/>
    <undo index="0" exp="ref" v="1" dr="K24" r="L24" sId="1"/>
    <undo index="0" exp="ref" v="1" dr="K23" r="L23" sId="1"/>
    <undo index="0" exp="ref" v="1" dr="K22" r="L22" sId="1"/>
    <undo index="0" exp="ref" v="1" dr="K21" r="L21" sId="1"/>
    <undo index="0" exp="ref" v="1" dr="K20" r="L20" sId="1"/>
    <undo index="0" exp="ref" v="1" dr="K19" r="L19" sId="1"/>
    <undo index="0" exp="ref" v="1" dr="K18" r="L18" sId="1"/>
    <undo index="0" exp="ref" v="1" dr="K17" r="L17" sId="1"/>
    <undo index="0" exp="ref" v="1" dr="K16" r="L16" sId="1"/>
    <undo index="0" exp="ref" v="1" dr="K15" r="L15" sId="1"/>
    <undo index="0" exp="ref" v="1" dr="K14" r="L14" sId="1"/>
    <undo index="0" exp="ref" v="1" dr="K13" r="L13" sId="1"/>
    <undo index="0" exp="ref" v="1" dr="K12" r="L12" sId="1"/>
    <undo index="0" exp="ref" v="1" dr="K11" r="L11" sId="1"/>
    <undo index="0" exp="ref" v="1" dr="K10" r="L10" sId="1"/>
    <undo index="0" exp="ref" v="1" dr="K9" r="L9" sId="1"/>
    <undo index="0" exp="ref" v="1" dr="K8" r="L8" sId="1"/>
    <undo index="0" exp="ref" v="1" dr="K7" r="L7" sId="1"/>
    <undo index="0" exp="ref" v="1" dr="K6" r="L6" sId="1"/>
    <rfmt sheetId="1" xfDxf="1" sqref="K1:K1048576" start="0" length="0"/>
    <rcc rId="0" sId="1" dxf="1">
      <nc r="K6">
        <v>11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1" dxf="1">
      <nc r="K7">
        <v>12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8">
        <v>15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9">
        <v>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0">
        <v>27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1">
        <v>6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2">
        <v>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3">
        <v>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4">
        <v>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5">
        <v>9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6">
        <v>8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7">
        <v>9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8">
        <v>605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19">
        <v>53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0">
        <v>10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1">
        <v>10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2">
        <v>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3">
        <v>11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4">
        <v>11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5">
        <v>77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6">
        <v>8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7">
        <v>7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8">
        <v>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29">
        <v>15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0">
        <v>253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1">
        <v>122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2">
        <v>12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3">
        <v>75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4">
        <v>10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5">
        <v>7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6">
        <v>45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7">
        <v>32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8">
        <v>10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39">
        <v>15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0">
        <v>9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1">
        <v>13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2">
        <v>13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3">
        <v>15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4">
        <v>45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5">
        <v>15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6">
        <v>503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7">
        <v>11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8">
        <v>285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49">
        <v>144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0">
        <v>8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1">
        <v>16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2">
        <v>17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3">
        <v>15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4">
        <v>10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5">
        <v>55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6">
        <v>8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7">
        <v>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8">
        <v>68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59">
        <v>22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0">
        <v>13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1">
        <v>45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2">
        <v>105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3">
        <v>122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4">
        <v>51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5">
        <v>74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6">
        <v>25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7">
        <v>45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8">
        <v>7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69">
        <v>8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0">
        <v>15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1">
        <v>35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2">
        <v>75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3">
        <v>7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4">
        <v>256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5">
        <v>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6">
        <v>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7">
        <v>64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8">
        <v>12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79">
        <v>12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80">
        <v>85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81">
        <v>200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82">
        <v>67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83">
        <v>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84">
        <v>221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85">
        <v>20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86">
        <v>7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87">
        <v>135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88">
        <v>15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89">
        <v>25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90">
        <v>10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91">
        <v>30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92">
        <v>15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K93">
        <v>68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696" sId="1" ref="K1:K1048576" action="deleteCol">
    <rfmt sheetId="1" xfDxf="1" sqref="K1:K1048576" start="0" length="0"/>
    <rcc rId="0" sId="1">
      <nc r="K6">
        <f>#REF!*0.91</f>
      </nc>
    </rcc>
    <rcc rId="0" sId="1">
      <nc r="K7">
        <f>#REF!*0.91</f>
      </nc>
    </rcc>
    <rcc rId="0" sId="1">
      <nc r="K8">
        <f>#REF!*0.91</f>
      </nc>
    </rcc>
    <rcc rId="0" sId="1">
      <nc r="K9">
        <f>#REF!*0.91</f>
      </nc>
    </rcc>
    <rcc rId="0" sId="1">
      <nc r="K10">
        <f>#REF!*0.91</f>
      </nc>
    </rcc>
    <rcc rId="0" sId="1">
      <nc r="K11">
        <f>#REF!*0.91</f>
      </nc>
    </rcc>
    <rcc rId="0" sId="1">
      <nc r="K12">
        <f>#REF!*0.91</f>
      </nc>
    </rcc>
    <rcc rId="0" sId="1">
      <nc r="K13">
        <f>#REF!*0.91</f>
      </nc>
    </rcc>
    <rcc rId="0" sId="1">
      <nc r="K14">
        <f>#REF!*0.91</f>
      </nc>
    </rcc>
    <rcc rId="0" sId="1">
      <nc r="K15">
        <f>#REF!*0.91</f>
      </nc>
    </rcc>
    <rcc rId="0" sId="1">
      <nc r="K16">
        <f>#REF!*0.91</f>
      </nc>
    </rcc>
    <rcc rId="0" sId="1">
      <nc r="K17">
        <f>#REF!*0.91</f>
      </nc>
    </rcc>
    <rcc rId="0" sId="1">
      <nc r="K18">
        <f>#REF!*0.91</f>
      </nc>
    </rcc>
    <rcc rId="0" sId="1">
      <nc r="K19">
        <f>#REF!*0.91</f>
      </nc>
    </rcc>
    <rcc rId="0" sId="1">
      <nc r="K20">
        <f>#REF!*0.91</f>
      </nc>
    </rcc>
    <rcc rId="0" sId="1">
      <nc r="K21">
        <f>#REF!*0.91</f>
      </nc>
    </rcc>
    <rcc rId="0" sId="1">
      <nc r="K22">
        <f>#REF!*0.91</f>
      </nc>
    </rcc>
    <rcc rId="0" sId="1">
      <nc r="K23">
        <f>#REF!*0.91</f>
      </nc>
    </rcc>
    <rcc rId="0" sId="1">
      <nc r="K24">
        <f>#REF!*0.91</f>
      </nc>
    </rcc>
    <rcc rId="0" sId="1">
      <nc r="K25">
        <f>#REF!*0.91</f>
      </nc>
    </rcc>
    <rcc rId="0" sId="1">
      <nc r="K26">
        <f>#REF!*0.91</f>
      </nc>
    </rcc>
    <rcc rId="0" sId="1">
      <nc r="K27">
        <f>#REF!*0.91</f>
      </nc>
    </rcc>
    <rcc rId="0" sId="1">
      <nc r="K28">
        <f>#REF!*0.91</f>
      </nc>
    </rcc>
    <rcc rId="0" sId="1">
      <nc r="K29">
        <f>#REF!*0.91</f>
      </nc>
    </rcc>
    <rcc rId="0" sId="1">
      <nc r="K30">
        <f>#REF!*0.91</f>
      </nc>
    </rcc>
    <rcc rId="0" sId="1">
      <nc r="K31">
        <f>#REF!*0.91</f>
      </nc>
    </rcc>
    <rcc rId="0" sId="1">
      <nc r="K32">
        <f>#REF!*0.91</f>
      </nc>
    </rcc>
    <rcc rId="0" sId="1">
      <nc r="K33">
        <f>#REF!*0.91</f>
      </nc>
    </rcc>
    <rcc rId="0" sId="1">
      <nc r="K34">
        <f>#REF!*0.91</f>
      </nc>
    </rcc>
    <rcc rId="0" sId="1">
      <nc r="K35">
        <f>#REF!*0.91</f>
      </nc>
    </rcc>
    <rcc rId="0" sId="1">
      <nc r="K36">
        <f>#REF!*0.91</f>
      </nc>
    </rcc>
    <rcc rId="0" sId="1">
      <nc r="K37">
        <f>#REF!*0.91</f>
      </nc>
    </rcc>
    <rcc rId="0" sId="1">
      <nc r="K38">
        <f>#REF!*0.91</f>
      </nc>
    </rcc>
    <rcc rId="0" sId="1">
      <nc r="K39">
        <f>#REF!*0.91</f>
      </nc>
    </rcc>
    <rcc rId="0" sId="1">
      <nc r="K40">
        <f>#REF!*0.91</f>
      </nc>
    </rcc>
    <rcc rId="0" sId="1">
      <nc r="K41">
        <f>#REF!*0.91</f>
      </nc>
    </rcc>
    <rcc rId="0" sId="1">
      <nc r="K42">
        <f>#REF!*0.91</f>
      </nc>
    </rcc>
    <rcc rId="0" sId="1">
      <nc r="K43">
        <f>#REF!*0.91</f>
      </nc>
    </rcc>
    <rcc rId="0" sId="1">
      <nc r="K44">
        <f>#REF!*0.91</f>
      </nc>
    </rcc>
    <rcc rId="0" sId="1">
      <nc r="K45">
        <f>#REF!*0.91</f>
      </nc>
    </rcc>
    <rcc rId="0" sId="1">
      <nc r="K46">
        <f>#REF!*0.91</f>
      </nc>
    </rcc>
    <rcc rId="0" sId="1">
      <nc r="K47">
        <f>#REF!*0.91</f>
      </nc>
    </rcc>
    <rcc rId="0" sId="1">
      <nc r="K48">
        <f>#REF!*0.91</f>
      </nc>
    </rcc>
    <rcc rId="0" sId="1">
      <nc r="K49">
        <f>#REF!*0.91</f>
      </nc>
    </rcc>
    <rcc rId="0" sId="1">
      <nc r="K50">
        <f>#REF!*0.91</f>
      </nc>
    </rcc>
    <rcc rId="0" sId="1">
      <nc r="K51">
        <f>#REF!*0.91</f>
      </nc>
    </rcc>
    <rcc rId="0" sId="1">
      <nc r="K52">
        <f>#REF!*0.91</f>
      </nc>
    </rcc>
    <rcc rId="0" sId="1">
      <nc r="K53">
        <f>#REF!*0.91</f>
      </nc>
    </rcc>
    <rcc rId="0" sId="1">
      <nc r="K54">
        <f>#REF!*0.91</f>
      </nc>
    </rcc>
    <rcc rId="0" sId="1">
      <nc r="K55">
        <f>#REF!*0.91</f>
      </nc>
    </rcc>
    <rcc rId="0" sId="1">
      <nc r="K56">
        <f>#REF!*0.91</f>
      </nc>
    </rcc>
    <rcc rId="0" sId="1">
      <nc r="K57">
        <f>#REF!*0.91</f>
      </nc>
    </rcc>
    <rcc rId="0" sId="1">
      <nc r="K58">
        <f>#REF!*0.91</f>
      </nc>
    </rcc>
    <rcc rId="0" sId="1">
      <nc r="K59">
        <f>#REF!*0.91</f>
      </nc>
    </rcc>
    <rcc rId="0" sId="1">
      <nc r="K60">
        <f>#REF!*0.91</f>
      </nc>
    </rcc>
    <rcc rId="0" sId="1">
      <nc r="K61">
        <f>#REF!*0.91</f>
      </nc>
    </rcc>
    <rcc rId="0" sId="1">
      <nc r="K62">
        <f>#REF!*0.91</f>
      </nc>
    </rcc>
    <rcc rId="0" sId="1">
      <nc r="K63">
        <f>#REF!*0.91</f>
      </nc>
    </rcc>
    <rcc rId="0" sId="1">
      <nc r="K64">
        <f>#REF!*0.91</f>
      </nc>
    </rcc>
    <rcc rId="0" sId="1">
      <nc r="K65">
        <f>#REF!*0.91</f>
      </nc>
    </rcc>
    <rcc rId="0" sId="1">
      <nc r="K66">
        <f>#REF!*0.91</f>
      </nc>
    </rcc>
    <rcc rId="0" sId="1">
      <nc r="K67">
        <f>#REF!*0.91</f>
      </nc>
    </rcc>
    <rcc rId="0" sId="1">
      <nc r="K68">
        <f>#REF!*0.91</f>
      </nc>
    </rcc>
    <rcc rId="0" sId="1">
      <nc r="K69">
        <f>#REF!*0.91</f>
      </nc>
    </rcc>
    <rcc rId="0" sId="1">
      <nc r="K70">
        <f>#REF!*0.91</f>
      </nc>
    </rcc>
    <rcc rId="0" sId="1">
      <nc r="K71">
        <f>#REF!*0.91</f>
      </nc>
    </rcc>
    <rcc rId="0" sId="1">
      <nc r="K72">
        <f>#REF!*0.91</f>
      </nc>
    </rcc>
    <rcc rId="0" sId="1">
      <nc r="K73">
        <f>#REF!*0.91</f>
      </nc>
    </rcc>
    <rcc rId="0" sId="1">
      <nc r="K74">
        <f>#REF!*0.91</f>
      </nc>
    </rcc>
    <rcc rId="0" sId="1">
      <nc r="K75">
        <f>#REF!*0.91</f>
      </nc>
    </rcc>
    <rcc rId="0" sId="1">
      <nc r="K76">
        <f>#REF!*0.91</f>
      </nc>
    </rcc>
    <rcc rId="0" sId="1">
      <nc r="K77">
        <f>#REF!*0.91</f>
      </nc>
    </rcc>
    <rcc rId="0" sId="1">
      <nc r="K78">
        <f>#REF!*0.91</f>
      </nc>
    </rcc>
    <rcc rId="0" sId="1">
      <nc r="K79">
        <f>#REF!*0.91</f>
      </nc>
    </rcc>
    <rcc rId="0" sId="1">
      <nc r="K80">
        <f>#REF!*0.91</f>
      </nc>
    </rcc>
    <rcc rId="0" sId="1">
      <nc r="K81">
        <f>#REF!*0.91</f>
      </nc>
    </rcc>
    <rcc rId="0" sId="1">
      <nc r="K82">
        <f>#REF!*0.91</f>
      </nc>
    </rcc>
    <rcc rId="0" sId="1">
      <nc r="K83">
        <f>#REF!*0.91</f>
      </nc>
    </rcc>
    <rcc rId="0" sId="1">
      <nc r="K84">
        <f>#REF!*0.91</f>
      </nc>
    </rcc>
    <rcc rId="0" sId="1">
      <nc r="K85">
        <f>#REF!*0.91</f>
      </nc>
    </rcc>
    <rcc rId="0" sId="1">
      <nc r="K86">
        <f>#REF!*0.91</f>
      </nc>
    </rcc>
    <rcc rId="0" sId="1">
      <nc r="K87">
        <f>#REF!*0.91</f>
      </nc>
    </rcc>
    <rcc rId="0" sId="1">
      <nc r="K88">
        <f>#REF!*0.91</f>
      </nc>
    </rcc>
    <rcc rId="0" sId="1">
      <nc r="K89">
        <f>#REF!*0.91</f>
      </nc>
    </rcc>
    <rcc rId="0" sId="1">
      <nc r="K90">
        <f>#REF!*0.91</f>
      </nc>
    </rcc>
    <rcc rId="0" sId="1">
      <nc r="K91">
        <f>#REF!*0.91</f>
      </nc>
    </rcc>
    <rcc rId="0" sId="1">
      <nc r="K92">
        <f>#REF!*0.91</f>
      </nc>
    </rcc>
    <rcc rId="0" sId="1">
      <nc r="K93">
        <f>#REF!*0.91</f>
      </nc>
    </rcc>
    <rcc rId="0" sId="1">
      <nc r="K94">
        <f>SUM(K6:K93)</f>
      </nc>
    </rcc>
  </rrc>
  <rcc rId="5697" sId="1">
    <oc r="F95">
      <f>SUM(F6:F94)</f>
    </oc>
    <nc r="F95"/>
  </rcc>
  <rcc rId="5698" sId="1">
    <oc r="E96">
      <f>SUM(E6:E95)</f>
    </oc>
    <nc r="E96"/>
  </rcc>
  <rcc rId="5699" sId="2">
    <oc r="E54">
      <f>SUM(E47:E53)</f>
    </oc>
    <nc r="E54"/>
  </rcc>
  <rcc rId="5700" sId="2">
    <oc r="F54">
      <f>SUM(F47:F51)</f>
    </oc>
    <nc r="F54"/>
  </rcc>
  <rrc rId="5701" sId="2" ref="J1:J1048576" action="deleteCol">
    <rfmt sheetId="2" xfDxf="1" sqref="J1:J1048576" start="0" length="0"/>
  </rrc>
  <rrc rId="5702" sId="2" ref="J1:J1048576" action="deleteCol">
    <undo index="0" exp="ref" v="1" dr="J26" r="K26" sId="2"/>
    <undo index="0" exp="ref" v="1" dr="J25" r="K25" sId="2"/>
    <undo index="0" exp="ref" v="1" dr="J24" r="K24" sId="2"/>
    <undo index="0" exp="ref" v="1" dr="J23" r="K23" sId="2"/>
    <undo index="0" exp="ref" v="1" dr="J22" r="K22" sId="2"/>
    <undo index="0" exp="ref" v="1" dr="J21" r="K21" sId="2"/>
    <undo index="0" exp="ref" v="1" dr="J20" r="K20" sId="2"/>
    <undo index="0" exp="ref" v="1" dr="J19" r="K19" sId="2"/>
    <undo index="0" exp="ref" v="1" dr="J18" r="K18" sId="2"/>
    <undo index="0" exp="ref" v="1" dr="J17" r="K17" sId="2"/>
    <undo index="0" exp="ref" v="1" dr="J16" r="K16" sId="2"/>
    <undo index="0" exp="ref" v="1" dr="J15" r="K15" sId="2"/>
    <undo index="0" exp="ref" v="1" dr="J14" r="K14" sId="2"/>
    <undo index="0" exp="ref" v="1" dr="J13" r="K13" sId="2"/>
    <undo index="0" exp="ref" v="1" dr="J12" r="K12" sId="2"/>
    <undo index="0" exp="ref" v="1" dr="J11" r="K11" sId="2"/>
    <undo index="0" exp="ref" v="1" dr="J10" r="K10" sId="2"/>
    <undo index="0" exp="ref" v="1" dr="J9" r="K9" sId="2"/>
    <undo index="0" exp="ref" v="1" dr="J8" r="K8" sId="2"/>
    <undo index="0" exp="ref" v="1" dr="J7" r="K7" sId="2"/>
    <rfmt sheetId="2" xfDxf="1" sqref="J1:J1048576" start="0" length="0"/>
    <rcc rId="0" sId="2" dxf="1">
      <nc r="J7">
        <v>50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2" dxf="1">
      <nc r="J8">
        <v>50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9">
        <v>115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bottom style="thin">
            <color indexed="64"/>
          </bottom>
        </border>
      </ndxf>
    </rcc>
    <rcc rId="0" sId="2" dxf="1" numFmtId="4">
      <nc r="J10">
        <v>17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2" dxf="1" numFmtId="4">
      <nc r="J11">
        <v>50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2" dxf="1" numFmtId="4">
      <nc r="J12">
        <v>22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2" dxf="1" numFmtId="4">
      <nc r="J13">
        <v>24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2" dxf="1" numFmtId="4">
      <nc r="J14">
        <v>145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2" dxf="1" numFmtId="4">
      <nc r="J15">
        <v>24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2" dxf="1" numFmtId="4">
      <nc r="J16">
        <v>30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2" dxf="1" numFmtId="4">
      <nc r="J17">
        <v>30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2" dxf="1" numFmtId="4">
      <nc r="J18">
        <v>226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2" dxf="1" numFmtId="4">
      <nc r="J19">
        <v>210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2" dxf="1" numFmtId="4">
      <nc r="J20">
        <v>25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2" dxf="1" numFmtId="4">
      <nc r="J21">
        <v>18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2" dxf="1" numFmtId="4">
      <nc r="J22">
        <v>20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2" dxf="1" numFmtId="4">
      <nc r="J23">
        <v>2390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2" dxf="1" numFmtId="4">
      <nc r="J24">
        <v>700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fmt sheetId="2" sqref="J25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cc rId="0" sId="2" dxf="1" numFmtId="4">
      <nc r="J26">
        <v>830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703" sId="2" ref="J1:J1048576" action="deleteCol">
    <rfmt sheetId="2" xfDxf="1" sqref="J1:J1048576" start="0" length="0"/>
    <rcc rId="0" sId="2">
      <nc r="J7">
        <f>#REF!*0.92</f>
      </nc>
    </rcc>
    <rcc rId="0" sId="2">
      <nc r="J8">
        <f>#REF!*0.92</f>
      </nc>
    </rcc>
    <rcc rId="0" sId="2">
      <nc r="J9">
        <f>#REF!*0.92</f>
      </nc>
    </rcc>
    <rcc rId="0" sId="2">
      <nc r="J10">
        <f>#REF!*0.92</f>
      </nc>
    </rcc>
    <rcc rId="0" sId="2">
      <nc r="J11">
        <f>#REF!*0.92</f>
      </nc>
    </rcc>
    <rcc rId="0" sId="2">
      <nc r="J12">
        <f>#REF!*0.92</f>
      </nc>
    </rcc>
    <rcc rId="0" sId="2">
      <nc r="J13">
        <f>#REF!*0.92</f>
      </nc>
    </rcc>
    <rcc rId="0" sId="2">
      <nc r="J14">
        <f>#REF!*0.92</f>
      </nc>
    </rcc>
    <rcc rId="0" sId="2">
      <nc r="J15">
        <f>#REF!*0.92</f>
      </nc>
    </rcc>
    <rcc rId="0" sId="2">
      <nc r="J16">
        <f>#REF!*0.92</f>
      </nc>
    </rcc>
    <rcc rId="0" sId="2">
      <nc r="J17">
        <f>#REF!*0.92</f>
      </nc>
    </rcc>
    <rcc rId="0" sId="2">
      <nc r="J18">
        <f>#REF!*0.92</f>
      </nc>
    </rcc>
    <rcc rId="0" sId="2">
      <nc r="J19">
        <f>#REF!*0.92</f>
      </nc>
    </rcc>
    <rcc rId="0" sId="2">
      <nc r="J20">
        <f>#REF!*0.92</f>
      </nc>
    </rcc>
    <rcc rId="0" sId="2">
      <nc r="J21">
        <f>#REF!*0.92</f>
      </nc>
    </rcc>
    <rcc rId="0" sId="2">
      <nc r="J22">
        <f>#REF!*0.92</f>
      </nc>
    </rcc>
    <rcc rId="0" sId="2">
      <nc r="J23">
        <f>#REF!*0.92</f>
      </nc>
    </rcc>
    <rcc rId="0" sId="2">
      <nc r="J24">
        <f>#REF!*0.92</f>
      </nc>
    </rcc>
    <rcc rId="0" sId="2">
      <nc r="J25">
        <f>#REF!*0.92</f>
      </nc>
    </rcc>
    <rcc rId="0" sId="2">
      <nc r="J26">
        <f>#REF!*0.92</f>
      </nc>
    </rcc>
    <rcc rId="0" sId="2">
      <nc r="J30">
        <f>SUM(J7:J29)</f>
      </nc>
    </rcc>
  </rrc>
  <rrc rId="5704" sId="2" ref="J1:J1048576" action="deleteCol">
    <rfmt sheetId="2" xfDxf="1" sqref="J1:J1048576" start="0" length="0"/>
  </rrc>
  <rcc rId="5705" sId="2">
    <oc r="E29">
      <f>SUM(E7:E28)</f>
    </oc>
    <nc r="E29"/>
  </rcc>
  <rcc rId="5706" sId="2">
    <oc r="F30">
      <f>SUM(F7:F26)</f>
    </oc>
    <nc r="F30"/>
  </rcc>
  <rrc rId="5707" sId="3" ref="J1:J1048576" action="deleteCol">
    <rfmt sheetId="3" xfDxf="1" sqref="J1:J1048576" start="0" length="0"/>
  </rrc>
  <rrc rId="5708" sId="3" ref="J1:J1048576" action="deleteCol">
    <undo index="0" exp="ref" v="1" dr="J15" r="K15" sId="3"/>
    <undo index="0" exp="ref" v="1" dr="J14" r="K14" sId="3"/>
    <undo index="0" exp="ref" v="1" dr="J13" r="K13" sId="3"/>
    <undo index="0" exp="ref" v="1" dr="J12" r="K12" sId="3"/>
    <undo index="0" exp="ref" v="1" dr="J11" r="K11" sId="3"/>
    <undo index="0" exp="ref" v="1" dr="J10" r="K10" sId="3"/>
    <undo index="0" exp="ref" v="1" dr="J9" r="K9" sId="3"/>
    <undo index="0" exp="ref" v="1" dr="J8" r="K8" sId="3"/>
    <undo index="0" exp="ref" v="1" dr="J7" r="K7" sId="3"/>
    <undo index="0" exp="ref" v="1" dr="J6" r="K6" sId="3"/>
    <rfmt sheetId="3" xfDxf="1" sqref="J1:J1048576" start="0" length="0"/>
    <rcc rId="0" sId="3" dxf="1">
      <nc r="J6">
        <v>160</v>
      </nc>
      <ndxf>
        <font>
          <sz val="10"/>
          <color auto="1"/>
          <name val="Arial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J7">
        <v>63</v>
      </nc>
      <ndxf>
        <font>
          <sz val="10"/>
          <color auto="1"/>
          <name val="Arial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J8">
        <v>350</v>
      </nc>
      <ndxf>
        <font>
          <sz val="10"/>
          <color auto="1"/>
          <name val="Arial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J9">
        <v>28</v>
      </nc>
      <ndxf>
        <font>
          <sz val="10"/>
          <color auto="1"/>
          <name val="Arial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J10">
        <v>130</v>
      </nc>
      <ndxf>
        <font>
          <sz val="10"/>
          <color auto="1"/>
          <name val="Arial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J11">
        <v>110</v>
      </nc>
      <ndxf>
        <font>
          <sz val="10"/>
          <color auto="1"/>
          <name val="Arial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J12">
        <v>14</v>
      </nc>
      <ndxf>
        <font>
          <sz val="10"/>
          <color auto="1"/>
          <name val="Arial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J13">
        <v>80</v>
      </nc>
      <ndxf>
        <font>
          <sz val="10"/>
          <color auto="1"/>
          <name val="Arial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J14">
        <v>120</v>
      </nc>
      <ndxf>
        <font>
          <sz val="10"/>
          <color auto="1"/>
          <name val="Arial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J15">
        <v>19</v>
      </nc>
      <ndxf>
        <font>
          <sz val="10"/>
          <color auto="1"/>
          <name val="Arial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709" sId="3" ref="J1:J1048576" action="deleteCol">
    <rfmt sheetId="3" xfDxf="1" sqref="J1:J1048576" start="0" length="0"/>
    <rcc rId="0" sId="3">
      <nc r="J6">
        <f>#REF!*0.9</f>
      </nc>
    </rcc>
    <rcc rId="0" sId="3">
      <nc r="J7">
        <f>#REF!*0.9</f>
      </nc>
    </rcc>
    <rcc rId="0" sId="3">
      <nc r="J8">
        <f>#REF!*0.9</f>
      </nc>
    </rcc>
    <rcc rId="0" sId="3">
      <nc r="J9">
        <f>#REF!*0.9</f>
      </nc>
    </rcc>
    <rcc rId="0" sId="3">
      <nc r="J10">
        <f>#REF!*0.9</f>
      </nc>
    </rcc>
    <rcc rId="0" sId="3">
      <nc r="J11">
        <f>#REF!*0.9</f>
      </nc>
    </rcc>
    <rcc rId="0" sId="3">
      <nc r="J12">
        <f>#REF!*0.9</f>
      </nc>
    </rcc>
    <rcc rId="0" sId="3">
      <nc r="J13">
        <f>#REF!*0.9</f>
      </nc>
    </rcc>
    <rcc rId="0" sId="3">
      <nc r="J14">
        <f>#REF!*0.9</f>
      </nc>
    </rcc>
    <rcc rId="0" sId="3">
      <nc r="J15">
        <f>#REF!*0.9</f>
      </nc>
    </rcc>
  </rrc>
  <rrc rId="5710" sId="3" ref="J1:J1048576" action="deleteCol">
    <rfmt sheetId="3" xfDxf="1" sqref="J1:J1048576" start="0" length="0"/>
  </rrc>
  <rcc rId="5711" sId="3">
    <oc r="F18">
      <f>SUM(F6:F17)</f>
    </oc>
    <nc r="F18"/>
  </rcc>
  <rrc rId="5712" sId="4" ref="G1:G1048576" action="deleteCol">
    <rfmt sheetId="4" xfDxf="1" sqref="G1:G1048576" start="0" length="0"/>
    <rcc rId="0" sId="4" dxf="1" numFmtId="4">
      <nc r="G194">
        <v>8832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G195">
        <v>2088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</rrc>
  <rcc rId="5713" sId="5">
    <oc r="F60">
      <f>SUM(F55:F59)</f>
    </oc>
    <nc r="F60"/>
  </rcc>
  <rcc rId="5714" sId="5">
    <oc r="F49">
      <f>SUM(F43:F48)</f>
    </oc>
    <nc r="F49"/>
  </rcc>
  <rcc rId="5715" sId="5">
    <oc r="F35">
      <f>SUM(F30:F34)</f>
    </oc>
    <nc r="F35"/>
  </rcc>
  <rcc rId="5716" sId="5">
    <oc r="E35">
      <f>SUM(E30:E34)</f>
    </oc>
    <nc r="E35"/>
  </rcc>
  <rrc rId="5717" sId="5" ref="J1:J1048576" action="deleteCol">
    <rfmt sheetId="5" xfDxf="1" sqref="J1:J1048576" start="0" length="0"/>
  </rrc>
  <rrc rId="5718" sId="5" ref="J1:J1048576" action="deleteCol">
    <undo index="0" exp="ref" v="1" dr="J5" r="K5" sId="5"/>
    <rfmt sheetId="5" xfDxf="1" sqref="J1:J1048576" start="0" length="0"/>
    <rcc rId="0" sId="5" dxf="1">
      <nc r="J5">
        <v>1</v>
      </nc>
      <ndxf>
        <font>
          <sz val="10"/>
          <color auto="1"/>
          <name val="Arial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5" dxf="1" numFmtId="4">
      <nc r="J6">
        <v>1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 numFmtId="4">
      <nc r="J7">
        <v>1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bottom style="thin">
            <color indexed="64"/>
          </bottom>
        </border>
      </ndxf>
    </rcc>
    <rcc rId="0" sId="5" dxf="1" numFmtId="4">
      <nc r="J8">
        <v>1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5" dxf="1" numFmtId="4">
      <nc r="J9">
        <v>3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5" dxf="1" numFmtId="4">
      <nc r="J10">
        <v>1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5" dxf="1" numFmtId="4">
      <nc r="J11">
        <v>2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5" dxf="1" numFmtId="4">
      <nc r="J12">
        <v>8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5" dxf="1" numFmtId="4">
      <nc r="J13">
        <v>1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5" dxf="1" numFmtId="4">
      <nc r="J14">
        <v>1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5" dxf="1" numFmtId="4">
      <nc r="J15">
        <v>10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5" dxf="1" numFmtId="4">
      <nc r="J16">
        <v>5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5" dxf="1" numFmtId="4">
      <nc r="J17">
        <v>1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5" dxf="1" numFmtId="4">
      <nc r="J18">
        <v>1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5" dxf="1" numFmtId="4">
      <nc r="J19">
        <v>1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5" dxf="1" numFmtId="4">
      <nc r="J20">
        <v>55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5" dxf="1" numFmtId="4">
      <nc r="J21">
        <v>41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5" dxf="1" numFmtId="4">
      <nc r="J22">
        <v>3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5" dxf="1" numFmtId="4">
      <nc r="J23">
        <v>30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 numFmtId="4">
      <nc r="J30">
        <v>23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bottom style="thin">
            <color indexed="64"/>
          </bottom>
        </border>
      </ndxf>
    </rcc>
    <rcc rId="0" sId="5" dxf="1" numFmtId="4">
      <nc r="J31">
        <v>20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5" dxf="1" numFmtId="4">
      <nc r="J32">
        <v>20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5" dxf="1" numFmtId="4">
      <nc r="J33">
        <v>95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5719" sId="5" ref="J1:J1048576" action="deleteCol">
    <rfmt sheetId="5" xfDxf="1" sqref="J1:J1048576" start="0" length="0"/>
    <rcc rId="0" sId="5">
      <nc r="J5">
        <f>#REF!*F92</f>
      </nc>
    </rcc>
  </rrc>
  <rcc rId="5720" sId="5">
    <oc r="E25">
      <f>SUM(E5:E24)</f>
    </oc>
    <nc r="E25"/>
  </rcc>
  <rcc rId="5721" sId="5">
    <oc r="F25">
      <f>SUM(F5:F24)</f>
    </oc>
    <nc r="F25"/>
  </rcc>
  <rcc rId="5722" sId="6">
    <oc r="E21">
      <f>SUM(E6:E20)</f>
    </oc>
    <nc r="E21"/>
  </rcc>
  <rcc rId="5723" sId="6">
    <oc r="F21">
      <f>SUM(F6:F20)</f>
    </oc>
    <nc r="F21"/>
  </rcc>
  <rcc rId="5724" sId="6">
    <oc r="F95">
      <f>SUM(F30:F94)</f>
    </oc>
    <nc r="F95"/>
  </rcc>
  <rcc rId="5725" sId="7">
    <oc r="F32">
      <f>SUM(F6:F31)</f>
    </oc>
    <nc r="F32"/>
  </rcc>
  <rcc rId="5726" sId="8">
    <oc r="F31">
      <f>SUM(F6:F30)</f>
    </oc>
    <nc r="F31"/>
  </rcc>
  <rcc rId="5727" sId="9">
    <oc r="F31">
      <f>SUM(F6:F30)</f>
    </oc>
    <nc r="F31"/>
  </rcc>
  <rcc rId="5728" sId="10">
    <oc r="F32">
      <f>SUM(F6:F31)</f>
    </oc>
    <nc r="F32"/>
  </rcc>
  <rcc rId="5729" sId="11">
    <oc r="F24">
      <f>SUM(F6:F23)</f>
    </oc>
    <nc r="F24"/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30" sId="4">
    <oc r="D189">
      <f>SUM(D6:D188)</f>
    </oc>
    <nc r="D189"/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31" sId="1" numFmtId="4">
    <oc r="D6">
      <v>130</v>
    </oc>
    <nc r="D6"/>
  </rcc>
  <rcc rId="5732" sId="1" numFmtId="4">
    <oc r="D7">
      <v>2145</v>
    </oc>
    <nc r="D7"/>
  </rcc>
  <rcc rId="5733" sId="1" numFmtId="4">
    <oc r="D8">
      <v>487</v>
    </oc>
    <nc r="D8"/>
  </rcc>
  <rcc rId="5734" sId="1" numFmtId="4">
    <oc r="D9">
      <v>468</v>
    </oc>
    <nc r="D9"/>
  </rcc>
  <rcc rId="5735" sId="1" numFmtId="4">
    <oc r="D10">
      <v>1105</v>
    </oc>
    <nc r="D10"/>
  </rcc>
  <rcc rId="5736" sId="1" numFmtId="4">
    <oc r="D11">
      <v>494</v>
    </oc>
    <nc r="D11"/>
  </rcc>
  <rcc rId="5737" sId="1" numFmtId="4">
    <oc r="D12">
      <v>130</v>
    </oc>
    <nc r="D12"/>
  </rcc>
  <rcc rId="5738" sId="1" numFmtId="4">
    <oc r="D13">
      <v>130</v>
    </oc>
    <nc r="D13"/>
  </rcc>
  <rcc rId="5739" sId="1" numFmtId="4">
    <oc r="D14">
      <v>1105</v>
    </oc>
    <nc r="D14"/>
  </rcc>
  <rcc rId="5740" sId="1" numFmtId="4">
    <oc r="D15">
      <v>546</v>
    </oc>
    <nc r="D15"/>
  </rcc>
  <rcc rId="5741" sId="1" numFmtId="4">
    <oc r="D16">
      <v>481</v>
    </oc>
    <nc r="D16"/>
  </rcc>
  <rcc rId="5742" sId="1" numFmtId="4">
    <oc r="D17">
      <v>962</v>
    </oc>
    <nc r="D17"/>
  </rcc>
  <rcc rId="5743" sId="1" numFmtId="4">
    <oc r="D18">
      <v>585</v>
    </oc>
    <nc r="D18"/>
  </rcc>
  <rcc rId="5744" sId="1" numFmtId="4">
    <oc r="D19">
      <v>975</v>
    </oc>
    <nc r="D19"/>
  </rcc>
  <rcc rId="5745" sId="1" numFmtId="4">
    <oc r="D20">
      <v>1014</v>
    </oc>
    <nc r="D20"/>
  </rcc>
  <rcc rId="5746" sId="1" numFmtId="4">
    <oc r="D21">
      <v>481</v>
    </oc>
    <nc r="D21"/>
  </rcc>
  <rcc rId="5747" sId="1" numFmtId="4">
    <oc r="D22">
      <v>260</v>
    </oc>
    <nc r="D22"/>
  </rcc>
  <rcc rId="5748" sId="1" numFmtId="4">
    <oc r="D23">
      <v>507</v>
    </oc>
    <nc r="D23"/>
  </rcc>
  <rcc rId="5749" sId="1" numFmtId="4">
    <oc r="D24">
      <v>507</v>
    </oc>
    <nc r="D24"/>
  </rcc>
  <rcc rId="5750" sId="1" numFmtId="4">
    <oc r="D25">
      <v>481</v>
    </oc>
    <nc r="D25"/>
  </rcc>
  <rcc rId="5751" sId="1" numFmtId="4">
    <oc r="D26">
      <v>507</v>
    </oc>
    <nc r="D26"/>
  </rcc>
  <rcc rId="5752" sId="1" numFmtId="4">
    <oc r="D27">
      <v>643</v>
    </oc>
    <nc r="D27"/>
  </rcc>
  <rcc rId="5753" sId="1" numFmtId="4">
    <oc r="D28">
      <v>747</v>
    </oc>
    <nc r="D28"/>
  </rcc>
  <rcc rId="5754" sId="1" numFmtId="4">
    <oc r="D29">
      <v>910</v>
    </oc>
    <nc r="D29"/>
  </rcc>
  <rcc rId="5755" sId="1" numFmtId="4">
    <oc r="D30">
      <v>494</v>
    </oc>
    <nc r="D30"/>
  </rcc>
  <rcc rId="5756" sId="1" numFmtId="4">
    <oc r="D31">
      <v>442</v>
    </oc>
    <nc r="D31"/>
  </rcc>
  <rcc rId="5757" sId="1" numFmtId="4">
    <oc r="D32">
      <v>494</v>
    </oc>
    <nc r="D32"/>
  </rcc>
  <rcc rId="5758" sId="1" numFmtId="4">
    <oc r="D33">
      <v>494</v>
    </oc>
    <nc r="D33"/>
  </rcc>
  <rcc rId="5759" sId="1" numFmtId="4">
    <oc r="D34">
      <v>494</v>
    </oc>
    <nc r="D34"/>
  </rcc>
  <rcc rId="5760" sId="1" numFmtId="4">
    <oc r="D35">
      <v>1235</v>
    </oc>
    <nc r="D35"/>
  </rcc>
  <rcc rId="5761" sId="1" numFmtId="4">
    <oc r="D36">
      <v>494</v>
    </oc>
    <nc r="D36"/>
  </rcc>
  <rcc rId="5762" sId="1" numFmtId="4">
    <oc r="D37">
      <v>468</v>
    </oc>
    <nc r="D37"/>
  </rcc>
  <rcc rId="5763" sId="1" numFmtId="4">
    <oc r="D38">
      <v>455</v>
    </oc>
    <nc r="D38"/>
  </rcc>
  <rcc rId="5764" sId="1" numFmtId="4">
    <oc r="D39">
      <v>585</v>
    </oc>
    <nc r="D39"/>
  </rcc>
  <rcc rId="5765" sId="1" numFmtId="4">
    <oc r="D40">
      <v>1105</v>
    </oc>
    <nc r="D40"/>
  </rcc>
  <rcc rId="5766" sId="1" numFmtId="4">
    <oc r="D41">
      <v>903</v>
    </oc>
    <nc r="D41"/>
  </rcc>
  <rcc rId="5767" sId="1" numFmtId="4">
    <oc r="D42">
      <v>975</v>
    </oc>
    <nc r="D42"/>
  </rcc>
  <rcc rId="5768" sId="1" numFmtId="4">
    <oc r="D43">
      <v>637</v>
    </oc>
    <nc r="D43"/>
  </rcc>
  <rcc rId="5769" sId="1" numFmtId="4">
    <oc r="D44">
      <v>624</v>
    </oc>
    <nc r="D44"/>
  </rcc>
  <rcc rId="5770" sId="1" numFmtId="4">
    <oc r="D45">
      <v>377</v>
    </oc>
    <nc r="D45"/>
  </rcc>
  <rcc rId="5771" sId="1" numFmtId="4">
    <oc r="D46">
      <v>481</v>
    </oc>
    <nc r="D46"/>
  </rcc>
  <rcc rId="5772" sId="1" numFmtId="4">
    <oc r="D47">
      <v>988</v>
    </oc>
    <nc r="D47"/>
  </rcc>
  <rcc rId="5773" sId="1" numFmtId="4">
    <oc r="D48">
      <v>1105</v>
    </oc>
    <nc r="D48"/>
  </rcc>
  <rcc rId="5774" sId="1" numFmtId="4">
    <oc r="D49">
      <v>897</v>
    </oc>
    <nc r="D49"/>
  </rcc>
  <rcc rId="5775" sId="1" numFmtId="4">
    <oc r="D50">
      <v>903</v>
    </oc>
    <nc r="D50"/>
  </rcc>
  <rcc rId="5776" sId="1" numFmtId="4">
    <oc r="D51">
      <v>435</v>
    </oc>
    <nc r="D51"/>
  </rcc>
  <rcc rId="5777" sId="1" numFmtId="4">
    <oc r="D52">
      <v>299</v>
    </oc>
    <nc r="D52"/>
  </rcc>
  <rcc rId="5778" sId="1" numFmtId="4">
    <oc r="D53">
      <v>461</v>
    </oc>
    <nc r="D53"/>
  </rcc>
  <rcc rId="5779" sId="1" numFmtId="4">
    <oc r="D54">
      <v>455</v>
    </oc>
    <nc r="D54"/>
  </rcc>
  <rcc rId="5780" sId="1" numFmtId="4">
    <oc r="D55">
      <v>585</v>
    </oc>
    <nc r="D55"/>
  </rcc>
  <rcc rId="5781" sId="1" numFmtId="4">
    <oc r="D56">
      <v>585</v>
    </oc>
    <nc r="D56"/>
  </rcc>
  <rcc rId="5782" sId="1" numFmtId="4">
    <oc r="D57">
      <v>533</v>
    </oc>
    <nc r="D57"/>
  </rcc>
  <rcc rId="5783" sId="1" numFmtId="4">
    <oc r="D58">
      <v>494</v>
    </oc>
    <nc r="D58"/>
  </rcc>
  <rcc rId="5784" sId="1" numFmtId="4">
    <oc r="D59">
      <v>494</v>
    </oc>
    <nc r="D59"/>
  </rcc>
  <rcc rId="5785" sId="1" numFmtId="4">
    <oc r="D60">
      <v>988</v>
    </oc>
    <nc r="D60"/>
  </rcc>
  <rcc rId="5786" sId="1" numFmtId="4">
    <oc r="D61">
      <v>1625</v>
    </oc>
    <nc r="D61"/>
  </rcc>
  <rcc rId="5787" sId="1" numFmtId="4">
    <oc r="D62">
      <v>429</v>
    </oc>
    <nc r="D62"/>
  </rcc>
  <rcc rId="5788" sId="1" numFmtId="4">
    <oc r="D63">
      <v>624</v>
    </oc>
    <nc r="D63"/>
  </rcc>
  <rcc rId="5789" sId="1" numFmtId="4">
    <oc r="D64">
      <v>624</v>
    </oc>
    <nc r="D64"/>
  </rcc>
  <rcc rId="5790" sId="1" numFmtId="4">
    <oc r="D65">
      <v>624</v>
    </oc>
    <nc r="D65"/>
  </rcc>
  <rcc rId="5791" sId="1" numFmtId="4">
    <oc r="D66">
      <v>624</v>
    </oc>
    <nc r="D66"/>
  </rcc>
  <rcc rId="5792" sId="1" numFmtId="4">
    <oc r="D67">
      <v>585</v>
    </oc>
    <nc r="D67"/>
  </rcc>
  <rcc rId="5793" sId="1" numFmtId="4">
    <oc r="D68">
      <v>643</v>
    </oc>
    <nc r="D68"/>
  </rcc>
  <rcc rId="5794" sId="1" numFmtId="4">
    <oc r="D69">
      <v>1007</v>
    </oc>
    <nc r="D69"/>
  </rcc>
  <rcc rId="5795" sId="1" numFmtId="4">
    <oc r="D70">
      <v>156</v>
    </oc>
    <nc r="D70"/>
  </rcc>
  <rcc rId="5796" sId="1" numFmtId="4">
    <oc r="D71">
      <v>520</v>
    </oc>
    <nc r="D71"/>
  </rcc>
  <rcc rId="5797" sId="1" numFmtId="4">
    <oc r="D72">
      <v>585</v>
    </oc>
    <nc r="D72"/>
  </rcc>
  <rcc rId="5798" sId="1" numFmtId="4">
    <oc r="D73">
      <v>455</v>
    </oc>
    <nc r="D73"/>
  </rcc>
  <rcc rId="5799" sId="1" numFmtId="4">
    <oc r="D74">
      <v>546</v>
    </oc>
    <nc r="D74"/>
  </rcc>
  <rcc rId="5800" sId="1" numFmtId="4">
    <oc r="D75">
      <v>624</v>
    </oc>
    <nc r="D75"/>
  </rcc>
  <rcc rId="5801" sId="1" numFmtId="4">
    <oc r="D76">
      <v>585</v>
    </oc>
    <nc r="D76"/>
  </rcc>
  <rcc rId="5802" sId="1" numFmtId="4">
    <oc r="D77">
      <v>585</v>
    </oc>
    <nc r="D77"/>
  </rcc>
  <rcc rId="5803" sId="1" numFmtId="4">
    <oc r="D78">
      <v>604</v>
    </oc>
    <nc r="D78"/>
  </rcc>
  <rcc rId="5804" sId="1" numFmtId="4">
    <oc r="D79">
      <v>494</v>
    </oc>
    <nc r="D79"/>
  </rcc>
  <rcc rId="5805" sId="1" numFmtId="4">
    <oc r="D80">
      <v>1105</v>
    </oc>
    <nc r="D80"/>
  </rcc>
  <rcc rId="5806" sId="1" numFmtId="4">
    <oc r="D81">
      <v>546</v>
    </oc>
    <nc r="D81"/>
  </rcc>
  <rcc rId="5807" sId="1" numFmtId="4">
    <oc r="D82">
      <v>494</v>
    </oc>
    <nc r="D82"/>
  </rcc>
  <rcc rId="5808" sId="1" numFmtId="4">
    <oc r="D83">
      <v>624</v>
    </oc>
    <nc r="D83"/>
  </rcc>
  <rcc rId="5809" sId="1" numFmtId="4">
    <oc r="D84">
      <v>494</v>
    </oc>
    <nc r="D84"/>
  </rcc>
  <rcc rId="5810" sId="1" numFmtId="4">
    <oc r="D85">
      <v>377</v>
    </oc>
    <nc r="D85"/>
  </rcc>
  <rcc rId="5811" sId="1" numFmtId="4">
    <oc r="D86">
      <v>624</v>
    </oc>
    <nc r="D86"/>
  </rcc>
  <rcc rId="5812" sId="1" numFmtId="4">
    <oc r="D87">
      <v>494</v>
    </oc>
    <nc r="D87"/>
  </rcc>
  <rcc rId="5813" sId="1" numFmtId="4">
    <oc r="D88">
      <v>513</v>
    </oc>
    <nc r="D88"/>
  </rcc>
  <rcc rId="5814" sId="1" numFmtId="4">
    <oc r="D89">
      <v>494</v>
    </oc>
    <nc r="D89"/>
  </rcc>
  <rcc rId="5815" sId="1" numFmtId="4">
    <oc r="D90">
      <v>494</v>
    </oc>
    <nc r="D90"/>
  </rcc>
  <rcc rId="5816" sId="1" numFmtId="4">
    <oc r="D91">
      <v>494</v>
    </oc>
    <nc r="D91"/>
  </rcc>
  <rcc rId="5817" sId="1" numFmtId="4">
    <oc r="D92">
      <v>546</v>
    </oc>
    <nc r="D92"/>
  </rcc>
  <rcc rId="5818" sId="1" numFmtId="4">
    <oc r="D93">
      <v>546</v>
    </oc>
    <nc r="D93"/>
  </rcc>
  <rcc rId="5819" sId="1" numFmtId="4">
    <oc r="G6">
      <v>99</v>
    </oc>
    <nc r="G6"/>
  </rcc>
  <rcc rId="5820" sId="1" numFmtId="4">
    <oc r="G7">
      <v>99</v>
    </oc>
    <nc r="G7"/>
  </rcc>
  <rcc rId="5821" sId="1" numFmtId="4">
    <oc r="G8">
      <v>99</v>
    </oc>
    <nc r="G8"/>
  </rcc>
  <rcc rId="5822" sId="1" numFmtId="4">
    <oc r="G9">
      <v>99</v>
    </oc>
    <nc r="G9"/>
  </rcc>
  <rcc rId="5823" sId="1" numFmtId="4">
    <oc r="G10">
      <v>99</v>
    </oc>
    <nc r="G10"/>
  </rcc>
  <rcc rId="5824" sId="1" numFmtId="4">
    <oc r="G11">
      <v>99</v>
    </oc>
    <nc r="G11"/>
  </rcc>
  <rcc rId="5825" sId="1" numFmtId="4">
    <oc r="G12">
      <v>99</v>
    </oc>
    <nc r="G12"/>
  </rcc>
  <rcc rId="5826" sId="1" numFmtId="4">
    <oc r="G13">
      <v>99</v>
    </oc>
    <nc r="G13"/>
  </rcc>
  <rcc rId="5827" sId="1" numFmtId="4">
    <oc r="G14">
      <v>99</v>
    </oc>
    <nc r="G14"/>
  </rcc>
  <rcc rId="5828" sId="1" numFmtId="4">
    <oc r="G15">
      <v>99</v>
    </oc>
    <nc r="G15"/>
  </rcc>
  <rcc rId="5829" sId="1" numFmtId="4">
    <oc r="G16">
      <v>99</v>
    </oc>
    <nc r="G16"/>
  </rcc>
  <rcc rId="5830" sId="1" numFmtId="4">
    <oc r="G17">
      <v>99</v>
    </oc>
    <nc r="G17"/>
  </rcc>
  <rcc rId="5831" sId="1" numFmtId="4">
    <oc r="G18">
      <v>99</v>
    </oc>
    <nc r="G18"/>
  </rcc>
  <rcc rId="5832" sId="1" numFmtId="4">
    <oc r="G19">
      <v>99</v>
    </oc>
    <nc r="G19"/>
  </rcc>
  <rcc rId="5833" sId="1" numFmtId="4">
    <oc r="G20">
      <v>99</v>
    </oc>
    <nc r="G20"/>
  </rcc>
  <rcc rId="5834" sId="1" numFmtId="4">
    <oc r="G21">
      <v>99</v>
    </oc>
    <nc r="G21"/>
  </rcc>
  <rcc rId="5835" sId="1" numFmtId="4">
    <oc r="G22">
      <v>99</v>
    </oc>
    <nc r="G22"/>
  </rcc>
  <rcc rId="5836" sId="1" numFmtId="4">
    <oc r="G23">
      <v>99</v>
    </oc>
    <nc r="G23"/>
  </rcc>
  <rcc rId="5837" sId="1" numFmtId="4">
    <oc r="G24">
      <v>99</v>
    </oc>
    <nc r="G24"/>
  </rcc>
  <rcc rId="5838" sId="1" numFmtId="4">
    <oc r="G25">
      <v>99</v>
    </oc>
    <nc r="G25"/>
  </rcc>
  <rcc rId="5839" sId="1" numFmtId="4">
    <oc r="G26">
      <v>99</v>
    </oc>
    <nc r="G26"/>
  </rcc>
  <rcc rId="5840" sId="1" numFmtId="4">
    <oc r="G27">
      <v>99</v>
    </oc>
    <nc r="G27"/>
  </rcc>
  <rcc rId="5841" sId="1" numFmtId="4">
    <oc r="G28">
      <v>99</v>
    </oc>
    <nc r="G28"/>
  </rcc>
  <rcc rId="5842" sId="1" numFmtId="4">
    <oc r="G29">
      <v>99</v>
    </oc>
    <nc r="G29"/>
  </rcc>
  <rcc rId="5843" sId="1" numFmtId="4">
    <oc r="G30">
      <v>99</v>
    </oc>
    <nc r="G30"/>
  </rcc>
  <rcc rId="5844" sId="1" numFmtId="4">
    <oc r="G31">
      <v>99</v>
    </oc>
    <nc r="G31"/>
  </rcc>
  <rcc rId="5845" sId="1" numFmtId="4">
    <oc r="G32">
      <v>99</v>
    </oc>
    <nc r="G32"/>
  </rcc>
  <rcc rId="5846" sId="1" numFmtId="4">
    <oc r="G33">
      <v>99</v>
    </oc>
    <nc r="G33"/>
  </rcc>
  <rcc rId="5847" sId="1" numFmtId="4">
    <oc r="G34">
      <v>99</v>
    </oc>
    <nc r="G34"/>
  </rcc>
  <rcc rId="5848" sId="1" numFmtId="4">
    <oc r="G35">
      <v>99</v>
    </oc>
    <nc r="G35"/>
  </rcc>
  <rcc rId="5849" sId="1" numFmtId="4">
    <oc r="G36">
      <v>99</v>
    </oc>
    <nc r="G36"/>
  </rcc>
  <rcc rId="5850" sId="1" numFmtId="4">
    <oc r="G37">
      <v>99</v>
    </oc>
    <nc r="G37"/>
  </rcc>
  <rcc rId="5851" sId="1" numFmtId="4">
    <oc r="G38">
      <v>99</v>
    </oc>
    <nc r="G38"/>
  </rcc>
  <rcc rId="5852" sId="1" numFmtId="4">
    <oc r="G39">
      <v>99</v>
    </oc>
    <nc r="G39"/>
  </rcc>
  <rcc rId="5853" sId="1" numFmtId="4">
    <oc r="G40">
      <v>99</v>
    </oc>
    <nc r="G40"/>
  </rcc>
  <rcc rId="5854" sId="1" numFmtId="4">
    <oc r="G41">
      <v>99</v>
    </oc>
    <nc r="G41"/>
  </rcc>
  <rcc rId="5855" sId="1" numFmtId="4">
    <oc r="G42">
      <v>99</v>
    </oc>
    <nc r="G42"/>
  </rcc>
  <rcc rId="5856" sId="1" numFmtId="4">
    <oc r="G43">
      <v>99</v>
    </oc>
    <nc r="G43"/>
  </rcc>
  <rcc rId="5857" sId="1" numFmtId="4">
    <oc r="G44">
      <v>99</v>
    </oc>
    <nc r="G44"/>
  </rcc>
  <rcc rId="5858" sId="1" numFmtId="4">
    <oc r="G45">
      <v>99</v>
    </oc>
    <nc r="G45"/>
  </rcc>
  <rcc rId="5859" sId="1" numFmtId="4">
    <oc r="G46">
      <v>99</v>
    </oc>
    <nc r="G46"/>
  </rcc>
  <rcc rId="5860" sId="1" numFmtId="4">
    <oc r="G47">
      <v>99</v>
    </oc>
    <nc r="G47"/>
  </rcc>
  <rcc rId="5861" sId="1" numFmtId="4">
    <oc r="G48">
      <v>99</v>
    </oc>
    <nc r="G48"/>
  </rcc>
  <rcc rId="5862" sId="1" numFmtId="4">
    <oc r="G49">
      <v>99</v>
    </oc>
    <nc r="G49"/>
  </rcc>
  <rcc rId="5863" sId="1" numFmtId="4">
    <oc r="G50">
      <v>99</v>
    </oc>
    <nc r="G50"/>
  </rcc>
  <rcc rId="5864" sId="1" numFmtId="4">
    <oc r="G51">
      <v>99</v>
    </oc>
    <nc r="G51"/>
  </rcc>
  <rcc rId="5865" sId="1" numFmtId="4">
    <oc r="G52">
      <v>99</v>
    </oc>
    <nc r="G52"/>
  </rcc>
  <rcc rId="5866" sId="1" numFmtId="4">
    <oc r="G53">
      <v>99</v>
    </oc>
    <nc r="G53"/>
  </rcc>
  <rcc rId="5867" sId="1" numFmtId="4">
    <oc r="G54">
      <v>99</v>
    </oc>
    <nc r="G54"/>
  </rcc>
  <rcc rId="5868" sId="1" numFmtId="4">
    <oc r="G55">
      <v>99</v>
    </oc>
    <nc r="G55"/>
  </rcc>
  <rcc rId="5869" sId="1" numFmtId="4">
    <oc r="G56">
      <v>99</v>
    </oc>
    <nc r="G56"/>
  </rcc>
  <rcc rId="5870" sId="1" numFmtId="4">
    <oc r="G57">
      <v>99</v>
    </oc>
    <nc r="G57"/>
  </rcc>
  <rcc rId="5871" sId="1" numFmtId="4">
    <oc r="G58">
      <v>99</v>
    </oc>
    <nc r="G58"/>
  </rcc>
  <rcc rId="5872" sId="1" numFmtId="4">
    <oc r="G59">
      <v>99</v>
    </oc>
    <nc r="G59"/>
  </rcc>
  <rcc rId="5873" sId="1" numFmtId="4">
    <oc r="G60">
      <v>99</v>
    </oc>
    <nc r="G60"/>
  </rcc>
  <rcc rId="5874" sId="1" numFmtId="4">
    <oc r="G61">
      <v>99</v>
    </oc>
    <nc r="G61"/>
  </rcc>
  <rcc rId="5875" sId="1" numFmtId="4">
    <oc r="G62">
      <v>99</v>
    </oc>
    <nc r="G62"/>
  </rcc>
  <rcc rId="5876" sId="1" numFmtId="4">
    <oc r="G63">
      <v>99</v>
    </oc>
    <nc r="G63"/>
  </rcc>
  <rcc rId="5877" sId="1" numFmtId="4">
    <oc r="G64">
      <v>99</v>
    </oc>
    <nc r="G64"/>
  </rcc>
  <rcc rId="5878" sId="1" numFmtId="4">
    <oc r="G65">
      <v>99</v>
    </oc>
    <nc r="G65"/>
  </rcc>
  <rcc rId="5879" sId="1" numFmtId="4">
    <oc r="G66">
      <v>99</v>
    </oc>
    <nc r="G66"/>
  </rcc>
  <rcc rId="5880" sId="1" numFmtId="4">
    <oc r="G67">
      <v>99</v>
    </oc>
    <nc r="G67"/>
  </rcc>
  <rcc rId="5881" sId="1" numFmtId="4">
    <oc r="G68">
      <v>99</v>
    </oc>
    <nc r="G68"/>
  </rcc>
  <rcc rId="5882" sId="1" numFmtId="4">
    <oc r="G69">
      <v>99</v>
    </oc>
    <nc r="G69"/>
  </rcc>
  <rcc rId="5883" sId="1" numFmtId="4">
    <oc r="G70">
      <v>99</v>
    </oc>
    <nc r="G70"/>
  </rcc>
  <rcc rId="5884" sId="1" numFmtId="4">
    <oc r="G71">
      <v>99</v>
    </oc>
    <nc r="G71"/>
  </rcc>
  <rcc rId="5885" sId="1" numFmtId="4">
    <oc r="G72">
      <v>99</v>
    </oc>
    <nc r="G72"/>
  </rcc>
  <rcc rId="5886" sId="1" numFmtId="4">
    <oc r="G73">
      <v>99</v>
    </oc>
    <nc r="G73"/>
  </rcc>
  <rcc rId="5887" sId="1" numFmtId="4">
    <oc r="G74">
      <v>99</v>
    </oc>
    <nc r="G74"/>
  </rcc>
  <rcc rId="5888" sId="1" numFmtId="4">
    <oc r="G75">
      <v>99</v>
    </oc>
    <nc r="G75"/>
  </rcc>
  <rcc rId="5889" sId="1" numFmtId="4">
    <oc r="G76">
      <v>99</v>
    </oc>
    <nc r="G76"/>
  </rcc>
  <rcc rId="5890" sId="1" numFmtId="4">
    <oc r="G77">
      <v>99</v>
    </oc>
    <nc r="G77"/>
  </rcc>
  <rcc rId="5891" sId="1" numFmtId="4">
    <oc r="G78">
      <v>99</v>
    </oc>
    <nc r="G78"/>
  </rcc>
  <rcc rId="5892" sId="1" numFmtId="4">
    <oc r="G79">
      <v>99</v>
    </oc>
    <nc r="G79"/>
  </rcc>
  <rcc rId="5893" sId="1" numFmtId="4">
    <oc r="G80">
      <v>99</v>
    </oc>
    <nc r="G80"/>
  </rcc>
  <rcc rId="5894" sId="1" numFmtId="4">
    <oc r="G81">
      <v>99</v>
    </oc>
    <nc r="G81"/>
  </rcc>
  <rcc rId="5895" sId="1" numFmtId="4">
    <oc r="G82">
      <v>99</v>
    </oc>
    <nc r="G82"/>
  </rcc>
  <rcc rId="5896" sId="1" numFmtId="4">
    <oc r="G83">
      <v>99</v>
    </oc>
    <nc r="G83"/>
  </rcc>
  <rcc rId="5897" sId="1" numFmtId="4">
    <oc r="G84">
      <v>99</v>
    </oc>
    <nc r="G84"/>
  </rcc>
  <rcc rId="5898" sId="1" numFmtId="4">
    <oc r="G85">
      <v>99</v>
    </oc>
    <nc r="G85"/>
  </rcc>
  <rcc rId="5899" sId="1" numFmtId="4">
    <oc r="G86">
      <v>99</v>
    </oc>
    <nc r="G86"/>
  </rcc>
  <rcc rId="5900" sId="1" numFmtId="4">
    <oc r="G87">
      <v>99</v>
    </oc>
    <nc r="G87"/>
  </rcc>
  <rcc rId="5901" sId="1" numFmtId="4">
    <oc r="G88">
      <v>99</v>
    </oc>
    <nc r="G88"/>
  </rcc>
  <rcc rId="5902" sId="1" numFmtId="4">
    <oc r="G89">
      <v>99</v>
    </oc>
    <nc r="G89"/>
  </rcc>
  <rcc rId="5903" sId="1" numFmtId="4">
    <oc r="G90">
      <v>99</v>
    </oc>
    <nc r="G90"/>
  </rcc>
  <rcc rId="5904" sId="1" numFmtId="4">
    <oc r="G91">
      <v>99</v>
    </oc>
    <nc r="G91"/>
  </rcc>
  <rcc rId="5905" sId="1" numFmtId="4">
    <oc r="G92">
      <v>99</v>
    </oc>
    <nc r="G92"/>
  </rcc>
  <rcc rId="5906" sId="1" numFmtId="4">
    <oc r="G93">
      <v>99</v>
    </oc>
    <nc r="G93"/>
  </rcc>
  <rcc rId="5907" sId="2" numFmtId="4">
    <oc r="D47">
      <v>130</v>
    </oc>
    <nc r="D47"/>
  </rcc>
  <rcc rId="5908" sId="2" numFmtId="4">
    <oc r="D48">
      <v>611</v>
    </oc>
    <nc r="D48"/>
  </rcc>
  <rcc rId="5909" sId="2" numFmtId="4">
    <oc r="D49">
      <v>546</v>
    </oc>
    <nc r="D49"/>
  </rcc>
  <rcc rId="5910" sId="2" numFmtId="4">
    <oc r="D50">
      <v>585</v>
    </oc>
    <nc r="D50"/>
  </rcc>
  <rcc rId="5911" sId="2" numFmtId="4">
    <oc r="D51">
      <v>585</v>
    </oc>
    <nc r="D51"/>
  </rcc>
  <rcc rId="5912" sId="2" numFmtId="4">
    <oc r="G47">
      <v>20</v>
    </oc>
    <nc r="G47"/>
  </rcc>
  <rcc rId="5913" sId="2" numFmtId="4">
    <oc r="G48">
      <v>20</v>
    </oc>
    <nc r="G48"/>
  </rcc>
  <rcc rId="5914" sId="2" numFmtId="4">
    <oc r="G49">
      <v>20</v>
    </oc>
    <nc r="G49"/>
  </rcc>
  <rcc rId="5915" sId="2" numFmtId="4">
    <oc r="G50">
      <v>26</v>
    </oc>
    <nc r="G50"/>
  </rcc>
  <rcc rId="5916" sId="2" numFmtId="4">
    <oc r="G51">
      <v>26</v>
    </oc>
    <nc r="G51"/>
  </rcc>
  <rcc rId="5917" sId="2" numFmtId="4">
    <oc r="D7">
      <v>496</v>
    </oc>
    <nc r="D7"/>
  </rcc>
  <rcc rId="5918" sId="2" numFmtId="4">
    <oc r="D8">
      <v>496</v>
    </oc>
    <nc r="D8"/>
  </rcc>
  <rcc rId="5919" sId="2" numFmtId="4">
    <oc r="D9">
      <v>130</v>
    </oc>
    <nc r="D9"/>
  </rcc>
  <rcc rId="5920" sId="2" numFmtId="4">
    <oc r="D10">
      <v>496</v>
    </oc>
    <nc r="D10"/>
  </rcc>
  <rcc rId="5921" sId="2" numFmtId="4">
    <oc r="D11">
      <v>455</v>
    </oc>
    <nc r="D11"/>
  </rcc>
  <rcc rId="5922" sId="2" numFmtId="4">
    <oc r="D12">
      <v>496</v>
    </oc>
    <nc r="D12"/>
  </rcc>
  <rcc rId="5923" sId="2" numFmtId="4">
    <oc r="D13">
      <v>496</v>
    </oc>
    <nc r="D13"/>
  </rcc>
  <rcc rId="5924" sId="2" numFmtId="4">
    <oc r="D14">
      <v>585</v>
    </oc>
    <nc r="D14"/>
  </rcc>
  <rcc rId="5925" sId="2" numFmtId="4">
    <oc r="D15">
      <v>496</v>
    </oc>
    <nc r="D15"/>
  </rcc>
  <rcc rId="5926" sId="2" numFmtId="4">
    <oc r="D16">
      <v>520</v>
    </oc>
    <nc r="D16"/>
  </rcc>
  <rcc rId="5927" sId="2" numFmtId="4">
    <oc r="D17">
      <v>546</v>
    </oc>
    <nc r="D17"/>
  </rcc>
  <rcc rId="5928" sId="2" numFmtId="4">
    <oc r="D18">
      <v>715</v>
    </oc>
    <nc r="D18"/>
  </rcc>
  <rcc rId="5929" sId="2" numFmtId="4">
    <oc r="D19">
      <v>585</v>
    </oc>
    <nc r="D19"/>
  </rcc>
  <rcc rId="5930" sId="2" numFmtId="4">
    <oc r="D20">
      <v>496</v>
    </oc>
    <nc r="D20"/>
  </rcc>
  <rcc rId="5931" sId="2" numFmtId="4">
    <oc r="D21">
      <v>455</v>
    </oc>
    <nc r="D21"/>
  </rcc>
  <rcc rId="5932" sId="2" numFmtId="4">
    <oc r="D22">
      <v>416</v>
    </oc>
    <nc r="D22"/>
  </rcc>
  <rcc rId="5933" sId="2" numFmtId="4">
    <oc r="D23">
      <v>520</v>
    </oc>
    <nc r="D23"/>
  </rcc>
  <rcc rId="5934" sId="2" numFmtId="4">
    <oc r="D24">
      <v>455</v>
    </oc>
    <nc r="D24"/>
  </rcc>
  <rcc rId="5935" sId="2" numFmtId="4">
    <oc r="D25">
      <v>585</v>
    </oc>
    <nc r="D25"/>
  </rcc>
  <rcc rId="5936" sId="2" numFmtId="4">
    <oc r="D26">
      <v>585</v>
    </oc>
    <nc r="D26"/>
  </rcc>
  <rcc rId="5937" sId="2" numFmtId="4">
    <oc r="G7">
      <v>20</v>
    </oc>
    <nc r="G7"/>
  </rcc>
  <rcc rId="5938" sId="2" numFmtId="4">
    <oc r="G8">
      <v>20</v>
    </oc>
    <nc r="G8"/>
  </rcc>
  <rcc rId="5939" sId="2" numFmtId="4">
    <oc r="G9">
      <v>20</v>
    </oc>
    <nc r="G9"/>
  </rcc>
  <rcc rId="5940" sId="2" numFmtId="4">
    <oc r="G10">
      <v>20</v>
    </oc>
    <nc r="G10"/>
  </rcc>
  <rcc rId="5941" sId="2" numFmtId="4">
    <oc r="G11">
      <v>20</v>
    </oc>
    <nc r="G11"/>
  </rcc>
  <rcc rId="5942" sId="2" numFmtId="4">
    <oc r="G12">
      <v>20</v>
    </oc>
    <nc r="G12"/>
  </rcc>
  <rcc rId="5943" sId="2" numFmtId="4">
    <oc r="G13">
      <v>20</v>
    </oc>
    <nc r="G13"/>
  </rcc>
  <rcc rId="5944" sId="2" numFmtId="4">
    <oc r="G14">
      <v>20</v>
    </oc>
    <nc r="G14"/>
  </rcc>
  <rcc rId="5945" sId="2" numFmtId="4">
    <oc r="G15">
      <v>20</v>
    </oc>
    <nc r="G15"/>
  </rcc>
  <rcc rId="5946" sId="2" numFmtId="4">
    <oc r="G16">
      <v>20</v>
    </oc>
    <nc r="G16"/>
  </rcc>
  <rcc rId="5947" sId="2" numFmtId="4">
    <oc r="G17">
      <v>20</v>
    </oc>
    <nc r="G17"/>
  </rcc>
  <rcc rId="5948" sId="2" numFmtId="4">
    <oc r="G18">
      <v>20</v>
    </oc>
    <nc r="G18"/>
  </rcc>
  <rcc rId="5949" sId="2" numFmtId="4">
    <oc r="G19">
      <v>20</v>
    </oc>
    <nc r="G19"/>
  </rcc>
  <rcc rId="5950" sId="2" numFmtId="4">
    <oc r="G20">
      <v>20</v>
    </oc>
    <nc r="G20"/>
  </rcc>
  <rcc rId="5951" sId="2" numFmtId="4">
    <oc r="G21">
      <v>20</v>
    </oc>
    <nc r="G21"/>
  </rcc>
  <rcc rId="5952" sId="2" numFmtId="4">
    <oc r="G22">
      <v>20</v>
    </oc>
    <nc r="G22"/>
  </rcc>
  <rcc rId="5953" sId="2" numFmtId="4">
    <oc r="G23">
      <v>20</v>
    </oc>
    <nc r="G23"/>
  </rcc>
  <rcc rId="5954" sId="2" numFmtId="4">
    <oc r="G24">
      <v>20</v>
    </oc>
    <nc r="G24"/>
  </rcc>
  <rcc rId="5955" sId="2" numFmtId="4">
    <oc r="G25">
      <v>26</v>
    </oc>
    <nc r="G25"/>
  </rcc>
  <rcc rId="5956" sId="2" numFmtId="4">
    <oc r="G26">
      <v>26</v>
    </oc>
    <nc r="G26"/>
  </rcc>
  <rcc rId="5957" sId="2">
    <oc r="I27">
      <f>SUM(I7:I26)</f>
    </oc>
    <nc r="I27">
      <f>SUM(I7:I26)</f>
    </nc>
  </rcc>
  <rcc rId="5958" sId="5" numFmtId="4">
    <oc r="D55">
      <v>260</v>
    </oc>
    <nc r="D55"/>
  </rcc>
  <rcc rId="5959" sId="5" numFmtId="4">
    <oc r="D56">
      <v>260</v>
    </oc>
    <nc r="D56"/>
  </rcc>
  <rcc rId="5960" sId="5" numFmtId="4">
    <oc r="D57">
      <v>1105</v>
    </oc>
    <nc r="D57"/>
  </rcc>
  <rcc rId="5961" sId="5" numFmtId="4">
    <oc r="D58">
      <v>1105</v>
    </oc>
    <nc r="D58"/>
  </rcc>
  <rcc rId="5962" sId="5" numFmtId="4">
    <oc r="G55">
      <v>39</v>
    </oc>
    <nc r="G55"/>
  </rcc>
  <rcc rId="5963" sId="5" numFmtId="4">
    <oc r="G56">
      <v>39</v>
    </oc>
    <nc r="G56"/>
  </rcc>
  <rcc rId="5964" sId="5" numFmtId="4">
    <oc r="G57">
      <v>39</v>
    </oc>
    <nc r="G57"/>
  </rcc>
  <rcc rId="5965" sId="5" numFmtId="4">
    <oc r="G58">
      <v>39</v>
    </oc>
    <nc r="G58"/>
  </rcc>
  <rcc rId="5966" sId="5">
    <oc r="I59">
      <f>SUM(I55:I58)</f>
    </oc>
    <nc r="I59">
      <f>SUM(I55:I58)</f>
    </nc>
  </rcc>
  <rcc rId="5967" sId="5" numFmtId="4">
    <oc r="D43">
      <v>325</v>
    </oc>
    <nc r="D43"/>
  </rcc>
  <rcc rId="5968" sId="5" numFmtId="4">
    <oc r="D44">
      <v>260</v>
    </oc>
    <nc r="D44"/>
  </rcc>
  <rcc rId="5969" sId="5" numFmtId="4">
    <oc r="D45">
      <v>260</v>
    </oc>
    <nc r="D45"/>
  </rcc>
  <rcc rId="5970" sId="5" numFmtId="4">
    <oc r="D46">
      <v>1105</v>
    </oc>
    <nc r="D46"/>
  </rcc>
  <rcc rId="5971" sId="5" numFmtId="4">
    <oc r="D47">
      <v>1105</v>
    </oc>
    <nc r="D47"/>
  </rcc>
  <rcc rId="5972" sId="5" numFmtId="4">
    <oc r="G43">
      <v>39</v>
    </oc>
    <nc r="G43"/>
  </rcc>
  <rcc rId="5973" sId="5" numFmtId="4">
    <oc r="G44">
      <v>39</v>
    </oc>
    <nc r="G44"/>
  </rcc>
  <rcc rId="5974" sId="5" numFmtId="4">
    <oc r="G45">
      <v>39</v>
    </oc>
    <nc r="G45"/>
  </rcc>
  <rcc rId="5975" sId="5" numFmtId="4">
    <oc r="G46">
      <v>39</v>
    </oc>
    <nc r="G46"/>
  </rcc>
  <rcc rId="5976" sId="5" numFmtId="4">
    <oc r="G47">
      <v>39</v>
    </oc>
    <nc r="G47"/>
  </rcc>
  <rcc rId="5977" sId="4" numFmtId="4">
    <oc r="C6">
      <v>42</v>
    </oc>
    <nc r="C6"/>
  </rcc>
  <rcc rId="5978" sId="4" numFmtId="4">
    <oc r="C7">
      <v>42</v>
    </oc>
    <nc r="C7"/>
  </rcc>
  <rcc rId="5979" sId="4" numFmtId="4">
    <oc r="C8">
      <v>68</v>
    </oc>
    <nc r="C8"/>
  </rcc>
  <rcc rId="5980" sId="4" numFmtId="4">
    <oc r="C9">
      <v>42</v>
    </oc>
    <nc r="C9"/>
  </rcc>
  <rcc rId="5981" sId="4" numFmtId="4">
    <oc r="C10">
      <v>30</v>
    </oc>
    <nc r="C10"/>
  </rcc>
  <rcc rId="5982" sId="4" numFmtId="4">
    <oc r="C11">
      <v>29</v>
    </oc>
    <nc r="C11"/>
  </rcc>
  <rcc rId="5983" sId="4" numFmtId="4">
    <oc r="C12">
      <v>42</v>
    </oc>
    <nc r="C12"/>
  </rcc>
  <rcc rId="5984" sId="4" numFmtId="4">
    <oc r="C13">
      <v>23</v>
    </oc>
    <nc r="C13"/>
  </rcc>
  <rcc rId="5985" sId="4" numFmtId="4">
    <oc r="C14">
      <v>26</v>
    </oc>
    <nc r="C14"/>
  </rcc>
  <rcc rId="5986" sId="4" numFmtId="4">
    <oc r="C15">
      <v>42</v>
    </oc>
    <nc r="C15"/>
  </rcc>
  <rcc rId="5987" sId="4" numFmtId="4">
    <oc r="C16">
      <v>72</v>
    </oc>
    <nc r="C16"/>
  </rcc>
  <rcc rId="5988" sId="4" numFmtId="4">
    <oc r="C17">
      <v>88</v>
    </oc>
    <nc r="C17"/>
  </rcc>
  <rcc rId="5989" sId="4" numFmtId="4">
    <oc r="C18">
      <v>57</v>
    </oc>
    <nc r="C18"/>
  </rcc>
  <rcc rId="5990" sId="4" numFmtId="4">
    <oc r="C19">
      <v>25</v>
    </oc>
    <nc r="C19"/>
  </rcc>
  <rcc rId="5991" sId="4" numFmtId="4">
    <oc r="C20">
      <v>23</v>
    </oc>
    <nc r="C20"/>
  </rcc>
  <rcc rId="5992" sId="4" numFmtId="4">
    <oc r="C21">
      <v>25</v>
    </oc>
    <nc r="C21"/>
  </rcc>
  <rcc rId="5993" sId="4" numFmtId="4">
    <oc r="C22">
      <v>39</v>
    </oc>
    <nc r="C22"/>
  </rcc>
  <rcc rId="5994" sId="4" numFmtId="4">
    <oc r="C23">
      <v>25</v>
    </oc>
    <nc r="C23"/>
  </rcc>
  <rcc rId="5995" sId="4" numFmtId="4">
    <oc r="C24">
      <v>25</v>
    </oc>
    <nc r="C24"/>
  </rcc>
  <rcc rId="5996" sId="4" numFmtId="4">
    <oc r="C25">
      <v>42</v>
    </oc>
    <nc r="C25"/>
  </rcc>
  <rcc rId="5997" sId="4" numFmtId="4">
    <oc r="C26">
      <v>36</v>
    </oc>
    <nc r="C26"/>
  </rcc>
  <rcc rId="5998" sId="4" numFmtId="4">
    <oc r="C27">
      <v>49</v>
    </oc>
    <nc r="C27"/>
  </rcc>
  <rcc rId="5999" sId="4" numFmtId="4">
    <oc r="C28">
      <v>23</v>
    </oc>
    <nc r="C28"/>
  </rcc>
  <rcc rId="6000" sId="4" numFmtId="4">
    <oc r="C29">
      <v>25</v>
    </oc>
    <nc r="C29"/>
  </rcc>
  <rcc rId="6001" sId="4" numFmtId="4">
    <oc r="C30">
      <v>31</v>
    </oc>
    <nc r="C30"/>
  </rcc>
  <rcc rId="6002" sId="4" numFmtId="4">
    <oc r="C31">
      <v>42</v>
    </oc>
    <nc r="C31"/>
  </rcc>
  <rcc rId="6003" sId="4" numFmtId="4">
    <oc r="C32">
      <v>26</v>
    </oc>
    <nc r="C32"/>
  </rcc>
  <rcc rId="6004" sId="4" numFmtId="4">
    <oc r="C33">
      <v>29</v>
    </oc>
    <nc r="C33"/>
  </rcc>
  <rcc rId="6005" sId="4" numFmtId="4">
    <oc r="C34">
      <v>59</v>
    </oc>
    <nc r="C34"/>
  </rcc>
  <rcc rId="6006" sId="4" numFmtId="4">
    <oc r="C35">
      <v>29</v>
    </oc>
    <nc r="C35"/>
  </rcc>
  <rcc rId="6007" sId="4" numFmtId="4">
    <oc r="C36">
      <v>25</v>
    </oc>
    <nc r="C36"/>
  </rcc>
  <rcc rId="6008" sId="4" numFmtId="4">
    <oc r="C37">
      <v>16</v>
    </oc>
    <nc r="C37"/>
  </rcc>
  <rcc rId="6009" sId="4" numFmtId="4">
    <oc r="C38">
      <v>55</v>
    </oc>
    <nc r="C38"/>
  </rcc>
  <rcc rId="6010" sId="4" numFmtId="4">
    <oc r="C39">
      <v>79</v>
    </oc>
    <nc r="C39"/>
  </rcc>
  <rcc rId="6011" sId="4" numFmtId="4">
    <oc r="C40">
      <v>16</v>
    </oc>
    <nc r="C40"/>
  </rcc>
  <rcc rId="6012" sId="4" numFmtId="4">
    <oc r="C41">
      <v>38</v>
    </oc>
    <nc r="C41"/>
  </rcc>
  <rcc rId="6013" sId="4" numFmtId="4">
    <oc r="C42">
      <v>23</v>
    </oc>
    <nc r="C42"/>
  </rcc>
  <rcc rId="6014" sId="4" numFmtId="4">
    <oc r="C43">
      <v>33</v>
    </oc>
    <nc r="C43"/>
  </rcc>
  <rcc rId="6015" sId="4" numFmtId="4">
    <oc r="C44">
      <v>26</v>
    </oc>
    <nc r="C44"/>
  </rcc>
  <rcc rId="6016" sId="4" numFmtId="4">
    <oc r="C45">
      <v>26</v>
    </oc>
    <nc r="C45"/>
  </rcc>
  <rcc rId="6017" sId="4" numFmtId="4">
    <oc r="C46">
      <v>34</v>
    </oc>
    <nc r="C46"/>
  </rcc>
  <rcc rId="6018" sId="4" numFmtId="4">
    <oc r="C47">
      <v>42</v>
    </oc>
    <nc r="C47"/>
  </rcc>
  <rcc rId="6019" sId="4" numFmtId="4">
    <oc r="C48">
      <v>25</v>
    </oc>
    <nc r="C48"/>
  </rcc>
  <rcc rId="6020" sId="4" numFmtId="4">
    <oc r="C49">
      <v>23</v>
    </oc>
    <nc r="C49"/>
  </rcc>
  <rcc rId="6021" sId="4" numFmtId="4">
    <oc r="C50">
      <v>23</v>
    </oc>
    <nc r="C50"/>
  </rcc>
  <rcc rId="6022" sId="4" numFmtId="4">
    <oc r="C51">
      <v>42</v>
    </oc>
    <nc r="C51"/>
  </rcc>
  <rcc rId="6023" sId="4" numFmtId="4">
    <oc r="C52">
      <v>31</v>
    </oc>
    <nc r="C52"/>
  </rcc>
  <rcc rId="6024" sId="4" numFmtId="4">
    <oc r="C53">
      <v>31</v>
    </oc>
    <nc r="C53"/>
  </rcc>
  <rcc rId="6025" sId="4" numFmtId="4">
    <oc r="C54">
      <v>36</v>
    </oc>
    <nc r="C54"/>
  </rcc>
  <rcc rId="6026" sId="4" numFmtId="4">
    <oc r="C55">
      <v>83</v>
    </oc>
    <nc r="C55"/>
  </rcc>
  <rcc rId="6027" sId="4" numFmtId="4">
    <oc r="C56">
      <v>25</v>
    </oc>
    <nc r="C56"/>
  </rcc>
  <rcc rId="6028" sId="4" numFmtId="4">
    <oc r="C57">
      <v>36</v>
    </oc>
    <nc r="C57"/>
  </rcc>
  <rcc rId="6029" sId="4" numFmtId="4">
    <oc r="C58">
      <v>130</v>
    </oc>
    <nc r="C58"/>
  </rcc>
  <rcc rId="6030" sId="4" numFmtId="4">
    <oc r="C59">
      <v>36</v>
    </oc>
    <nc r="C59"/>
  </rcc>
  <rcc rId="6031" sId="4" numFmtId="4">
    <oc r="C60">
      <v>25</v>
    </oc>
    <nc r="C60"/>
  </rcc>
  <rcc rId="6032" sId="4" numFmtId="4">
    <oc r="C61">
      <v>25</v>
    </oc>
    <nc r="C61"/>
  </rcc>
  <rcc rId="6033" sId="4" numFmtId="4">
    <oc r="C62">
      <v>33</v>
    </oc>
    <nc r="C62"/>
  </rcc>
  <rcc rId="6034" sId="4" numFmtId="4">
    <oc r="C63">
      <v>39</v>
    </oc>
    <nc r="C63"/>
  </rcc>
  <rcc rId="6035" sId="4" numFmtId="4">
    <oc r="C64">
      <v>52</v>
    </oc>
    <nc r="C64"/>
  </rcc>
  <rcc rId="6036" sId="4" numFmtId="4">
    <oc r="C65">
      <v>26</v>
    </oc>
    <nc r="C65"/>
  </rcc>
  <rcc rId="6037" sId="4" numFmtId="4">
    <oc r="C66">
      <v>39</v>
    </oc>
    <nc r="C66"/>
  </rcc>
  <rcc rId="6038" sId="4" numFmtId="4">
    <oc r="C67">
      <v>23</v>
    </oc>
    <nc r="C67"/>
  </rcc>
  <rcc rId="6039" sId="4" numFmtId="4">
    <oc r="C68">
      <v>39</v>
    </oc>
    <nc r="C68"/>
  </rcc>
  <rcc rId="6040" sId="4" numFmtId="4">
    <oc r="C69">
      <v>25</v>
    </oc>
    <nc r="C69"/>
  </rcc>
  <rcc rId="6041" sId="4" numFmtId="4">
    <oc r="C70">
      <v>36</v>
    </oc>
    <nc r="C70"/>
  </rcc>
  <rcc rId="6042" sId="4" numFmtId="4">
    <oc r="C71">
      <v>39</v>
    </oc>
    <nc r="C71"/>
  </rcc>
  <rcc rId="6043" sId="4" numFmtId="4">
    <oc r="C72">
      <v>16</v>
    </oc>
    <nc r="C72"/>
  </rcc>
  <rcc rId="6044" sId="4" numFmtId="4">
    <oc r="C73">
      <v>36</v>
    </oc>
    <nc r="C73"/>
  </rcc>
  <rcc rId="6045" sId="4" numFmtId="4">
    <oc r="C74">
      <v>38</v>
    </oc>
    <nc r="C74"/>
  </rcc>
  <rcc rId="6046" sId="4" numFmtId="4">
    <oc r="C75">
      <v>59</v>
    </oc>
    <nc r="C75"/>
  </rcc>
  <rcc rId="6047" sId="4" numFmtId="4">
    <oc r="C76">
      <v>390</v>
    </oc>
    <nc r="C76"/>
  </rcc>
  <rcc rId="6048" sId="4" numFmtId="4">
    <oc r="C77">
      <v>29</v>
    </oc>
    <nc r="C77"/>
  </rcc>
  <rcc rId="6049" sId="4" numFmtId="4">
    <oc r="C78">
      <v>44</v>
    </oc>
    <nc r="C78"/>
  </rcc>
  <rcc rId="6050" sId="4" numFmtId="4">
    <oc r="C79">
      <v>16</v>
    </oc>
    <nc r="C79"/>
  </rcc>
  <rcc rId="6051" sId="4" numFmtId="4">
    <oc r="C80">
      <v>38</v>
    </oc>
    <nc r="C80"/>
  </rcc>
  <rcc rId="6052" sId="4" numFmtId="4">
    <oc r="C81">
      <v>14</v>
    </oc>
    <nc r="C81"/>
  </rcc>
  <rcc rId="6053" sId="4" numFmtId="4">
    <oc r="C82">
      <v>42</v>
    </oc>
    <nc r="C82"/>
  </rcc>
  <rcc rId="6054" sId="4" numFmtId="4">
    <oc r="C83">
      <v>39</v>
    </oc>
    <nc r="C83"/>
  </rcc>
  <rcc rId="6055" sId="4" numFmtId="4">
    <oc r="C84">
      <v>38</v>
    </oc>
    <nc r="C84"/>
  </rcc>
  <rcc rId="6056" sId="4" numFmtId="4">
    <oc r="C85">
      <v>49</v>
    </oc>
    <nc r="C85"/>
  </rcc>
  <rcc rId="6057" sId="4" numFmtId="4">
    <oc r="C86">
      <v>59</v>
    </oc>
    <nc r="C86"/>
  </rcc>
  <rcc rId="6058" sId="4" numFmtId="4">
    <oc r="C87">
      <v>42</v>
    </oc>
    <nc r="C87"/>
  </rcc>
  <rcc rId="6059" sId="4" numFmtId="4">
    <oc r="C88">
      <v>49</v>
    </oc>
    <nc r="C88"/>
  </rcc>
  <rcc rId="6060" sId="4" numFmtId="4">
    <oc r="C89">
      <v>31</v>
    </oc>
    <nc r="C89"/>
  </rcc>
  <rcc rId="6061" sId="4" numFmtId="4">
    <oc r="C90">
      <v>44</v>
    </oc>
    <nc r="C90"/>
  </rcc>
  <rcc rId="6062" sId="4" numFmtId="4">
    <oc r="C91">
      <v>38</v>
    </oc>
    <nc r="C91"/>
  </rcc>
  <rcc rId="6063" sId="4" numFmtId="4">
    <oc r="C92">
      <v>42</v>
    </oc>
    <nc r="C92"/>
  </rcc>
  <rcc rId="6064" sId="4" numFmtId="4">
    <oc r="C93">
      <v>38</v>
    </oc>
    <nc r="C93"/>
  </rcc>
  <rcc rId="6065" sId="4" numFmtId="4">
    <oc r="C94">
      <v>68</v>
    </oc>
    <nc r="C94"/>
  </rcc>
  <rcc rId="6066" sId="4" numFmtId="4">
    <oc r="C95">
      <v>57</v>
    </oc>
    <nc r="C95"/>
  </rcc>
  <rcc rId="6067" sId="4" numFmtId="4">
    <oc r="C96">
      <v>64</v>
    </oc>
    <nc r="C96"/>
  </rcc>
  <rcc rId="6068" sId="4" numFmtId="4">
    <oc r="C97">
      <v>74</v>
    </oc>
    <nc r="C97"/>
  </rcc>
  <rcc rId="6069" sId="4" numFmtId="4">
    <oc r="C98">
      <v>39</v>
    </oc>
    <nc r="C98"/>
  </rcc>
  <rcc rId="6070" sId="4" numFmtId="4">
    <oc r="C99">
      <v>26</v>
    </oc>
    <nc r="C99"/>
  </rcc>
  <rcc rId="6071" sId="4" numFmtId="4">
    <oc r="C100">
      <v>26</v>
    </oc>
    <nc r="C100"/>
  </rcc>
  <rcc rId="6072" sId="4" numFmtId="4">
    <oc r="C101">
      <v>34</v>
    </oc>
    <nc r="C101"/>
  </rcc>
  <rcc rId="6073" sId="4" numFmtId="4">
    <oc r="C102">
      <v>33</v>
    </oc>
    <nc r="C102"/>
  </rcc>
  <rcc rId="6074" sId="4" numFmtId="4">
    <oc r="C103">
      <v>42</v>
    </oc>
    <nc r="C103"/>
  </rcc>
  <rcc rId="6075" sId="4" numFmtId="4">
    <oc r="C104">
      <v>51</v>
    </oc>
    <nc r="C104"/>
  </rcc>
  <rcc rId="6076" sId="4" numFmtId="4">
    <oc r="C105">
      <v>42</v>
    </oc>
    <nc r="C105"/>
  </rcc>
  <rcc rId="6077" sId="4" numFmtId="4">
    <oc r="C106">
      <v>68</v>
    </oc>
    <nc r="C106"/>
  </rcc>
  <rcc rId="6078" sId="4" numFmtId="4">
    <oc r="C107">
      <v>25</v>
    </oc>
    <nc r="C107"/>
  </rcc>
  <rcc rId="6079" sId="4" numFmtId="4">
    <oc r="C108">
      <v>31</v>
    </oc>
    <nc r="C108"/>
  </rcc>
  <rcc rId="6080" sId="4" numFmtId="4">
    <oc r="C109">
      <v>33</v>
    </oc>
    <nc r="C109"/>
  </rcc>
  <rcc rId="6081" sId="4" numFmtId="4">
    <oc r="C110">
      <v>33</v>
    </oc>
    <nc r="C110"/>
  </rcc>
  <rcc rId="6082" sId="4" numFmtId="4">
    <oc r="C111">
      <v>31</v>
    </oc>
    <nc r="C111"/>
  </rcc>
  <rcc rId="6083" sId="4" numFmtId="4">
    <oc r="C112">
      <v>17</v>
    </oc>
    <nc r="C112"/>
  </rcc>
  <rcc rId="6084" sId="4" numFmtId="4">
    <oc r="C113">
      <v>26</v>
    </oc>
    <nc r="C113"/>
  </rcc>
  <rcc rId="6085" sId="4" numFmtId="4">
    <oc r="C114">
      <v>48</v>
    </oc>
    <nc r="C114"/>
  </rcc>
  <rcc rId="6086" sId="4" numFmtId="4">
    <oc r="C115">
      <v>20</v>
    </oc>
    <nc r="C115"/>
  </rcc>
  <rcc rId="6087" sId="4" numFmtId="4">
    <oc r="C116">
      <v>27</v>
    </oc>
    <nc r="C116"/>
  </rcc>
  <rcc rId="6088" sId="4" numFmtId="4">
    <oc r="C117">
      <v>65</v>
    </oc>
    <nc r="C117"/>
  </rcc>
  <rcc rId="6089" sId="4" numFmtId="4">
    <oc r="C118">
      <v>31</v>
    </oc>
    <nc r="C118"/>
  </rcc>
  <rcc rId="6090" sId="4" numFmtId="4">
    <oc r="C119">
      <v>26</v>
    </oc>
    <nc r="C119"/>
  </rcc>
  <rcc rId="6091" sId="4" numFmtId="4">
    <oc r="C120">
      <v>26</v>
    </oc>
    <nc r="C120"/>
  </rcc>
  <rcc rId="6092" sId="4" numFmtId="4">
    <oc r="C121">
      <v>26</v>
    </oc>
    <nc r="C121"/>
  </rcc>
  <rcc rId="6093" sId="4" numFmtId="4">
    <oc r="C122">
      <v>53</v>
    </oc>
    <nc r="C122"/>
  </rcc>
  <rcc rId="6094" sId="4" numFmtId="4">
    <oc r="C123">
      <v>33</v>
    </oc>
    <nc r="C123"/>
  </rcc>
  <rcc rId="6095" sId="4" numFmtId="4">
    <oc r="C124">
      <v>44</v>
    </oc>
    <nc r="C124"/>
  </rcc>
  <rcc rId="6096" sId="4" numFmtId="4">
    <oc r="C125">
      <v>39</v>
    </oc>
    <nc r="C125"/>
  </rcc>
  <rcc rId="6097" sId="4" numFmtId="4">
    <oc r="C126">
      <v>34</v>
    </oc>
    <nc r="C126"/>
  </rcc>
  <rcc rId="6098" sId="4" numFmtId="4">
    <oc r="C127">
      <v>31</v>
    </oc>
    <nc r="C127"/>
  </rcc>
  <rcc rId="6099" sId="4" numFmtId="4">
    <oc r="C128">
      <v>46</v>
    </oc>
    <nc r="C128"/>
  </rcc>
  <rcc rId="6100" sId="4" numFmtId="4">
    <oc r="C129">
      <v>36</v>
    </oc>
    <nc r="C129"/>
  </rcc>
  <rcc rId="6101" sId="4" numFmtId="4">
    <oc r="C130">
      <v>62</v>
    </oc>
    <nc r="C130"/>
  </rcc>
  <rcc rId="6102" sId="4" numFmtId="4">
    <oc r="C131">
      <v>31</v>
    </oc>
    <nc r="C131"/>
  </rcc>
  <rcc rId="6103" sId="4" numFmtId="4">
    <oc r="C132">
      <v>46</v>
    </oc>
    <nc r="C132"/>
  </rcc>
  <rcc rId="6104" sId="4" numFmtId="4">
    <oc r="C133">
      <v>42</v>
    </oc>
    <nc r="C133"/>
  </rcc>
  <rcc rId="6105" sId="4" numFmtId="4">
    <oc r="C134">
      <v>98</v>
    </oc>
    <nc r="C134"/>
  </rcc>
  <rcc rId="6106" sId="4" numFmtId="4">
    <oc r="C135">
      <v>44</v>
    </oc>
    <nc r="C135"/>
  </rcc>
  <rcc rId="6107" sId="4" numFmtId="4">
    <oc r="C136">
      <v>59</v>
    </oc>
    <nc r="C136"/>
  </rcc>
  <rcc rId="6108" sId="4" numFmtId="4">
    <oc r="C137">
      <v>55</v>
    </oc>
    <nc r="C137"/>
  </rcc>
  <rcc rId="6109" sId="4" numFmtId="4">
    <oc r="C138">
      <v>42</v>
    </oc>
    <nc r="C138"/>
  </rcc>
  <rcc rId="6110" sId="4" numFmtId="4">
    <oc r="C139">
      <v>42</v>
    </oc>
    <nc r="C139"/>
  </rcc>
  <rcc rId="6111" sId="4" numFmtId="4">
    <oc r="C140">
      <v>42</v>
    </oc>
    <nc r="C140"/>
  </rcc>
  <rcc rId="6112" sId="4" numFmtId="4">
    <oc r="C141">
      <v>42</v>
    </oc>
    <nc r="C141"/>
  </rcc>
  <rcc rId="6113" sId="4" numFmtId="4">
    <oc r="C142">
      <v>33</v>
    </oc>
    <nc r="C142"/>
  </rcc>
  <rcc rId="6114" sId="4" numFmtId="4">
    <oc r="C143">
      <v>36</v>
    </oc>
    <nc r="C143"/>
  </rcc>
  <rcc rId="6115" sId="4" numFmtId="4">
    <oc r="C144">
      <v>33</v>
    </oc>
    <nc r="C144"/>
  </rcc>
  <rcc rId="6116" sId="4" numFmtId="4">
    <oc r="C145">
      <v>35</v>
    </oc>
    <nc r="C145"/>
  </rcc>
  <rcc rId="6117" sId="4" numFmtId="4">
    <oc r="C146">
      <v>47</v>
    </oc>
    <nc r="C146"/>
  </rcc>
  <rcc rId="6118" sId="4" numFmtId="4">
    <oc r="C147">
      <v>23</v>
    </oc>
    <nc r="C147"/>
  </rcc>
  <rcc rId="6119" sId="4" numFmtId="4">
    <oc r="C148">
      <v>26</v>
    </oc>
    <nc r="C148"/>
  </rcc>
  <rcc rId="6120" sId="4" numFmtId="4">
    <oc r="C149">
      <v>31</v>
    </oc>
    <nc r="C149"/>
  </rcc>
  <rcc rId="6121" sId="4" numFmtId="4">
    <oc r="C150">
      <v>78</v>
    </oc>
    <nc r="C150"/>
  </rcc>
  <rcc rId="6122" sId="4" numFmtId="4">
    <oc r="C151">
      <v>26</v>
    </oc>
    <nc r="C151"/>
  </rcc>
  <rcc rId="6123" sId="4" numFmtId="4">
    <oc r="C152">
      <v>42</v>
    </oc>
    <nc r="C152"/>
  </rcc>
  <rcc rId="6124" sId="4" numFmtId="4">
    <oc r="C153">
      <v>33</v>
    </oc>
    <nc r="C153"/>
  </rcc>
  <rcc rId="6125" sId="4" numFmtId="4">
    <oc r="C154">
      <v>26</v>
    </oc>
    <nc r="C154"/>
  </rcc>
  <rcc rId="6126" sId="4" numFmtId="4">
    <oc r="C155">
      <v>42</v>
    </oc>
    <nc r="C155"/>
  </rcc>
  <rcc rId="6127" sId="4" numFmtId="4">
    <oc r="C156">
      <v>26</v>
    </oc>
    <nc r="C156"/>
  </rcc>
  <rcc rId="6128" sId="4" numFmtId="4">
    <oc r="C157">
      <v>39</v>
    </oc>
    <nc r="C157"/>
  </rcc>
  <rcc rId="6129" sId="4" numFmtId="4">
    <oc r="C158">
      <v>39</v>
    </oc>
    <nc r="C158"/>
  </rcc>
  <rcc rId="6130" sId="4" numFmtId="4">
    <oc r="C159">
      <v>107</v>
    </oc>
    <nc r="C159"/>
  </rcc>
  <rcc rId="6131" sId="4" numFmtId="4">
    <oc r="C160">
      <v>98</v>
    </oc>
    <nc r="C160"/>
  </rcc>
  <rcc rId="6132" sId="4" numFmtId="4">
    <oc r="C161">
      <v>49</v>
    </oc>
    <nc r="C161"/>
  </rcc>
  <rcc rId="6133" sId="4" numFmtId="4">
    <oc r="C162">
      <v>42</v>
    </oc>
    <nc r="C162"/>
  </rcc>
  <rcc rId="6134" sId="4" numFmtId="4">
    <oc r="C163">
      <v>85</v>
    </oc>
    <nc r="C163"/>
  </rcc>
  <rcc rId="6135" sId="4" numFmtId="4">
    <oc r="C164">
      <v>33</v>
    </oc>
    <nc r="C164"/>
  </rcc>
  <rcc rId="6136" sId="4" numFmtId="4">
    <oc r="C165">
      <v>42</v>
    </oc>
    <nc r="C165"/>
  </rcc>
  <rcc rId="6137" sId="4" numFmtId="4">
    <oc r="C166">
      <v>36</v>
    </oc>
    <nc r="C166"/>
  </rcc>
  <rcc rId="6138" sId="4" numFmtId="4">
    <oc r="C167">
      <v>34</v>
    </oc>
    <nc r="C167"/>
  </rcc>
  <rcc rId="6139" sId="4" numFmtId="4">
    <oc r="C168">
      <v>29</v>
    </oc>
    <nc r="C168"/>
  </rcc>
  <rcc rId="6140" sId="4" numFmtId="4">
    <oc r="C169">
      <v>34</v>
    </oc>
    <nc r="C169"/>
  </rcc>
  <rcc rId="6141" sId="4" numFmtId="4">
    <oc r="C170">
      <v>26</v>
    </oc>
    <nc r="C170"/>
  </rcc>
  <rcc rId="6142" sId="4" numFmtId="4">
    <oc r="C171">
      <v>42</v>
    </oc>
    <nc r="C171"/>
  </rcc>
  <rcc rId="6143" sId="4" numFmtId="4">
    <oc r="C172">
      <v>42</v>
    </oc>
    <nc r="C172"/>
  </rcc>
  <rcc rId="6144" sId="4" numFmtId="4">
    <oc r="C173">
      <v>33</v>
    </oc>
    <nc r="C173"/>
  </rcc>
  <rcc rId="6145" sId="4" numFmtId="4">
    <oc r="C174">
      <v>42</v>
    </oc>
    <nc r="C174"/>
  </rcc>
  <rcc rId="6146" sId="4" numFmtId="4">
    <oc r="C175">
      <v>36</v>
    </oc>
    <nc r="C175"/>
  </rcc>
  <rcc rId="6147" sId="4" numFmtId="4">
    <oc r="C176">
      <v>62</v>
    </oc>
    <nc r="C176"/>
  </rcc>
  <rcc rId="6148" sId="4" numFmtId="4">
    <oc r="C177">
      <v>42</v>
    </oc>
    <nc r="C177"/>
  </rcc>
  <rcc rId="6149" sId="4" numFmtId="4">
    <oc r="C178">
      <v>25</v>
    </oc>
    <nc r="C178"/>
  </rcc>
  <rcc rId="6150" sId="4" numFmtId="4">
    <oc r="C179">
      <v>42</v>
    </oc>
    <nc r="C179"/>
  </rcc>
  <rcc rId="6151" sId="4" numFmtId="4">
    <oc r="C180">
      <v>31</v>
    </oc>
    <nc r="C180"/>
  </rcc>
  <rcc rId="6152" sId="4" numFmtId="4">
    <oc r="C181">
      <v>36</v>
    </oc>
    <nc r="C181"/>
  </rcc>
  <rcc rId="6153" sId="4" numFmtId="4">
    <oc r="C182">
      <v>31</v>
    </oc>
    <nc r="C182"/>
  </rcc>
  <rcc rId="6154" sId="4" numFmtId="4">
    <oc r="C183">
      <v>26</v>
    </oc>
    <nc r="C183"/>
  </rcc>
  <rcc rId="6155" sId="4" numFmtId="4">
    <oc r="C184">
      <v>34</v>
    </oc>
    <nc r="C184"/>
  </rcc>
  <rcc rId="6156" sId="4" numFmtId="4">
    <oc r="C185">
      <v>33</v>
    </oc>
    <nc r="C185"/>
  </rcc>
  <rcc rId="6157" sId="4" numFmtId="4">
    <oc r="C186">
      <v>26</v>
    </oc>
    <nc r="C186"/>
  </rcc>
  <rcc rId="6158" sId="4" numFmtId="4">
    <oc r="C187">
      <v>38</v>
    </oc>
    <nc r="C187"/>
  </rcc>
  <rcc rId="6159" sId="4" numFmtId="4">
    <oc r="C194">
      <v>195</v>
    </oc>
    <nc r="C194"/>
  </rcc>
  <rcc rId="6160" sId="4" numFmtId="4">
    <oc r="C195">
      <v>85</v>
    </oc>
    <nc r="C195"/>
  </rcc>
  <rcc rId="6161" sId="3" numFmtId="4">
    <oc r="D6">
      <v>195</v>
    </oc>
    <nc r="D6"/>
  </rcc>
  <rcc rId="6162" sId="3" numFmtId="4">
    <oc r="D7">
      <v>390</v>
    </oc>
    <nc r="D7"/>
  </rcc>
  <rcc rId="6163" sId="3" numFmtId="4">
    <oc r="D8">
      <v>390</v>
    </oc>
    <nc r="D8"/>
  </rcc>
  <rcc rId="6164" sId="3" numFmtId="4">
    <oc r="D9">
      <v>260</v>
    </oc>
    <nc r="D9"/>
  </rcc>
  <rcc rId="6165" sId="3" numFmtId="4">
    <oc r="D10">
      <v>390</v>
    </oc>
    <nc r="D10"/>
  </rcc>
  <rcc rId="6166" sId="3" numFmtId="4">
    <oc r="D11">
      <v>390</v>
    </oc>
    <nc r="D11"/>
  </rcc>
  <rcc rId="6167" sId="3" numFmtId="4">
    <oc r="D12">
      <v>260</v>
    </oc>
    <nc r="D12"/>
  </rcc>
  <rcc rId="6168" sId="3" numFmtId="4">
    <oc r="D13">
      <v>260</v>
    </oc>
    <nc r="D13"/>
  </rcc>
  <rcc rId="6169" sId="3" numFmtId="4">
    <oc r="D14">
      <v>390</v>
    </oc>
    <nc r="D14"/>
  </rcc>
  <rcc rId="6170" sId="3" numFmtId="4">
    <oc r="D15">
      <v>390</v>
    </oc>
    <nc r="D15"/>
  </rcc>
  <rcc rId="6171" sId="3" numFmtId="4">
    <oc r="G6">
      <v>7</v>
    </oc>
    <nc r="G6"/>
  </rcc>
  <rcc rId="6172" sId="3" numFmtId="4">
    <oc r="G7">
      <v>7</v>
    </oc>
    <nc r="G7"/>
  </rcc>
  <rcc rId="6173" sId="3" numFmtId="4">
    <oc r="G8">
      <v>7</v>
    </oc>
    <nc r="G8"/>
  </rcc>
  <rcc rId="6174" sId="3" numFmtId="4">
    <oc r="G9">
      <v>7</v>
    </oc>
    <nc r="G9"/>
  </rcc>
  <rcc rId="6175" sId="3" numFmtId="4">
    <oc r="G10">
      <v>7</v>
    </oc>
    <nc r="G10"/>
  </rcc>
  <rcc rId="6176" sId="3" numFmtId="4">
    <oc r="G11">
      <v>7</v>
    </oc>
    <nc r="G11"/>
  </rcc>
  <rcc rId="6177" sId="3" numFmtId="4">
    <oc r="G12">
      <v>7</v>
    </oc>
    <nc r="G12"/>
  </rcc>
  <rcc rId="6178" sId="3" numFmtId="4">
    <oc r="G13">
      <v>7</v>
    </oc>
    <nc r="G13"/>
  </rcc>
  <rcc rId="6179" sId="3" numFmtId="4">
    <oc r="G14">
      <v>7</v>
    </oc>
    <nc r="G14"/>
  </rcc>
  <rcc rId="6180" sId="3" numFmtId="4">
    <oc r="G15">
      <v>7</v>
    </oc>
    <nc r="G15"/>
  </rcc>
  <rcc rId="6181" sId="5" numFmtId="4">
    <oc r="D30">
      <v>611</v>
    </oc>
    <nc r="D30"/>
  </rcc>
  <rcc rId="6182" sId="5" numFmtId="4">
    <oc r="D31">
      <v>513</v>
    </oc>
    <nc r="D31"/>
  </rcc>
  <rcc rId="6183" sId="5" numFmtId="4">
    <oc r="D32">
      <v>975</v>
    </oc>
    <nc r="D32"/>
  </rcc>
  <rcc rId="6184" sId="5" numFmtId="4">
    <oc r="D33">
      <v>975</v>
    </oc>
    <nc r="D33"/>
  </rcc>
  <rcc rId="6185" sId="5" numFmtId="4">
    <oc r="G30">
      <v>39</v>
    </oc>
    <nc r="G30"/>
  </rcc>
  <rcc rId="6186" sId="5" numFmtId="4">
    <oc r="G31">
      <v>39</v>
    </oc>
    <nc r="G31"/>
  </rcc>
  <rcc rId="6187" sId="5" numFmtId="4">
    <oc r="G32">
      <v>39</v>
    </oc>
    <nc r="G32"/>
  </rcc>
  <rcc rId="6188" sId="5" numFmtId="4">
    <oc r="G33">
      <v>39</v>
    </oc>
    <nc r="G33"/>
  </rcc>
  <rfmt sheetId="5" sqref="G30" start="0" length="2147483647">
    <dxf>
      <font>
        <i val="0"/>
      </font>
    </dxf>
  </rfmt>
  <rcc rId="6189" sId="5" numFmtId="4">
    <oc r="D5">
      <v>493</v>
    </oc>
    <nc r="D5"/>
  </rcc>
  <rcc rId="6190" sId="5" numFmtId="4">
    <oc r="D6">
      <v>493</v>
    </oc>
    <nc r="D6"/>
  </rcc>
  <rcc rId="6191" sId="5" numFmtId="4">
    <oc r="D7">
      <v>156</v>
    </oc>
    <nc r="D7"/>
  </rcc>
  <rcc rId="6192" sId="5" numFmtId="4">
    <oc r="D8">
      <v>496</v>
    </oc>
    <nc r="D8"/>
  </rcc>
  <rcc rId="6193" sId="5" numFmtId="4">
    <oc r="D9">
      <v>390</v>
    </oc>
    <nc r="D9"/>
  </rcc>
  <rcc rId="6194" sId="5" numFmtId="4">
    <oc r="D10">
      <v>493</v>
    </oc>
    <nc r="D10"/>
  </rcc>
  <rcc rId="6195" sId="5" numFmtId="4">
    <oc r="D11">
      <v>493</v>
    </oc>
    <nc r="D11"/>
  </rcc>
  <rcc rId="6196" sId="5" numFmtId="4">
    <oc r="D12">
      <v>520</v>
    </oc>
    <nc r="D12"/>
  </rcc>
  <rcc rId="6197" sId="5" numFmtId="4">
    <oc r="D13">
      <v>493</v>
    </oc>
    <nc r="D13"/>
  </rcc>
  <rcc rId="6198" sId="5" numFmtId="4">
    <oc r="D14">
      <v>520</v>
    </oc>
    <nc r="D14"/>
  </rcc>
  <rcc rId="6199" sId="5" numFmtId="4">
    <oc r="D15">
      <v>585</v>
    </oc>
    <nc r="D15"/>
  </rcc>
  <rcc rId="6200" sId="5" numFmtId="4">
    <oc r="D16">
      <v>390</v>
    </oc>
    <nc r="D16"/>
  </rcc>
  <rcc rId="6201" sId="5" numFmtId="4">
    <oc r="D17">
      <v>493</v>
    </oc>
    <nc r="D17"/>
  </rcc>
  <rcc rId="6202" sId="5" numFmtId="4">
    <oc r="D18">
      <v>325</v>
    </oc>
    <nc r="D18"/>
  </rcc>
  <rcc rId="6203" sId="5" numFmtId="4">
    <oc r="D19">
      <v>390</v>
    </oc>
    <nc r="D19"/>
  </rcc>
  <rcc rId="6204" sId="5" numFmtId="4">
    <oc r="D20">
      <v>364</v>
    </oc>
    <nc r="D20"/>
  </rcc>
  <rcc rId="6205" sId="5" numFmtId="4">
    <oc r="D21">
      <v>325</v>
    </oc>
    <nc r="D21"/>
  </rcc>
  <rcc rId="6206" sId="5" numFmtId="4">
    <oc r="D22">
      <v>975</v>
    </oc>
    <nc r="D22"/>
  </rcc>
  <rcc rId="6207" sId="5" numFmtId="4">
    <oc r="D23">
      <v>975</v>
    </oc>
    <nc r="D23"/>
  </rcc>
  <rcc rId="6208" sId="5" numFmtId="4">
    <oc r="G5">
      <v>39</v>
    </oc>
    <nc r="G5"/>
  </rcc>
  <rcc rId="6209" sId="5" numFmtId="4">
    <oc r="G6">
      <v>39</v>
    </oc>
    <nc r="G6"/>
  </rcc>
  <rcc rId="6210" sId="5" numFmtId="4">
    <oc r="G7">
      <v>39</v>
    </oc>
    <nc r="G7"/>
  </rcc>
  <rcc rId="6211" sId="5" numFmtId="4">
    <oc r="G8">
      <v>39</v>
    </oc>
    <nc r="G8"/>
  </rcc>
  <rcc rId="6212" sId="5" numFmtId="4">
    <oc r="G9">
      <v>39</v>
    </oc>
    <nc r="G9"/>
  </rcc>
  <rcc rId="6213" sId="5" numFmtId="4">
    <oc r="G10">
      <v>39</v>
    </oc>
    <nc r="G10"/>
  </rcc>
  <rcc rId="6214" sId="5" numFmtId="4">
    <oc r="G11">
      <v>39</v>
    </oc>
    <nc r="G11"/>
  </rcc>
  <rcc rId="6215" sId="5" numFmtId="4">
    <oc r="G12">
      <v>39</v>
    </oc>
    <nc r="G12"/>
  </rcc>
  <rcc rId="6216" sId="5" numFmtId="4">
    <oc r="G13">
      <v>39</v>
    </oc>
    <nc r="G13"/>
  </rcc>
  <rcc rId="6217" sId="5" numFmtId="4">
    <oc r="G14">
      <v>39</v>
    </oc>
    <nc r="G14"/>
  </rcc>
  <rcc rId="6218" sId="5" numFmtId="4">
    <oc r="G15">
      <v>39</v>
    </oc>
    <nc r="G15"/>
  </rcc>
  <rcc rId="6219" sId="5" numFmtId="4">
    <oc r="G16">
      <v>39</v>
    </oc>
    <nc r="G16"/>
  </rcc>
  <rcc rId="6220" sId="5" numFmtId="4">
    <oc r="G17">
      <v>39</v>
    </oc>
    <nc r="G17"/>
  </rcc>
  <rcc rId="6221" sId="5" numFmtId="4">
    <oc r="G18">
      <v>39</v>
    </oc>
    <nc r="G18"/>
  </rcc>
  <rcc rId="6222" sId="5" numFmtId="4">
    <oc r="G19">
      <v>39</v>
    </oc>
    <nc r="G19"/>
  </rcc>
  <rcc rId="6223" sId="5" numFmtId="4">
    <oc r="G20">
      <v>39</v>
    </oc>
    <nc r="G20"/>
  </rcc>
  <rcc rId="6224" sId="5" numFmtId="4">
    <oc r="G21">
      <v>39</v>
    </oc>
    <nc r="G21"/>
  </rcc>
  <rcc rId="6225" sId="5" numFmtId="4">
    <oc r="G22">
      <v>39</v>
    </oc>
    <nc r="G22"/>
  </rcc>
  <rcc rId="6226" sId="5" numFmtId="4">
    <oc r="G23">
      <v>39</v>
    </oc>
    <nc r="G23"/>
  </rcc>
  <rcc rId="6227" sId="6" numFmtId="4">
    <oc r="D30">
      <v>488</v>
    </oc>
    <nc r="D30"/>
  </rcc>
  <rcc rId="6228" sId="6" numFmtId="4">
    <oc r="D31">
      <v>468</v>
    </oc>
    <nc r="D31"/>
  </rcc>
  <rcc rId="6229" sId="6" numFmtId="4">
    <oc r="D32">
      <v>1105</v>
    </oc>
    <nc r="D32"/>
  </rcc>
  <rcc rId="6230" sId="6" numFmtId="4">
    <oc r="D33">
      <v>546</v>
    </oc>
    <nc r="D33"/>
  </rcc>
  <rcc rId="6231" sId="6" numFmtId="4">
    <oc r="D34">
      <v>481</v>
    </oc>
    <nc r="D34"/>
  </rcc>
  <rcc rId="6232" sId="6" numFmtId="4">
    <oc r="D35">
      <v>715</v>
    </oc>
    <nc r="D35"/>
  </rcc>
  <rcc rId="6233" sId="6" numFmtId="4">
    <oc r="D36">
      <v>975</v>
    </oc>
    <nc r="D36"/>
  </rcc>
  <rcc rId="6234" sId="6" numFmtId="4">
    <oc r="D37">
      <v>507</v>
    </oc>
    <nc r="D37"/>
  </rcc>
  <rcc rId="6235" sId="6" numFmtId="4">
    <oc r="D38">
      <v>507</v>
    </oc>
    <nc r="D38"/>
  </rcc>
  <rcc rId="6236" sId="6" numFmtId="4">
    <oc r="D39">
      <v>481</v>
    </oc>
    <nc r="D39"/>
  </rcc>
  <rcc rId="6237" sId="6" numFmtId="4">
    <oc r="D40">
      <v>507</v>
    </oc>
    <nc r="D40"/>
  </rcc>
  <rcc rId="6238" sId="6" numFmtId="4">
    <oc r="D41">
      <v>748</v>
    </oc>
    <nc r="D41"/>
  </rcc>
  <rcc rId="6239" sId="6" numFmtId="4">
    <oc r="D42">
      <v>569</v>
    </oc>
    <nc r="D42"/>
  </rcc>
  <rcc rId="6240" sId="6" numFmtId="4">
    <oc r="D43">
      <v>494</v>
    </oc>
    <nc r="D43"/>
  </rcc>
  <rcc rId="6241" sId="6" numFmtId="4">
    <oc r="D44">
      <v>442</v>
    </oc>
    <nc r="D44"/>
  </rcc>
  <rcc rId="6242" sId="6" numFmtId="4">
    <oc r="D45">
      <v>494</v>
    </oc>
    <nc r="D45"/>
  </rcc>
  <rcc rId="6243" sId="6" numFmtId="4">
    <oc r="D46">
      <v>494</v>
    </oc>
    <nc r="D46"/>
  </rcc>
  <rcc rId="6244" sId="6" numFmtId="4">
    <oc r="D47">
      <v>569</v>
    </oc>
    <nc r="D47"/>
  </rcc>
  <rcc rId="6245" sId="6" numFmtId="4">
    <oc r="D48">
      <v>494</v>
    </oc>
    <nc r="D48"/>
  </rcc>
  <rcc rId="6246" sId="6" numFmtId="4">
    <oc r="D49">
      <v>494</v>
    </oc>
    <nc r="D49"/>
  </rcc>
  <rcc rId="6247" sId="6" numFmtId="4">
    <oc r="D50">
      <v>468</v>
    </oc>
    <nc r="D50"/>
  </rcc>
  <rcc rId="6248" sId="6" numFmtId="4">
    <oc r="D51">
      <v>455</v>
    </oc>
    <nc r="D51"/>
  </rcc>
  <rcc rId="6249" sId="6" numFmtId="4">
    <oc r="D52">
      <v>585</v>
    </oc>
    <nc r="D52"/>
  </rcc>
  <rcc rId="6250" sId="6" numFmtId="4">
    <oc r="D53">
      <v>1105</v>
    </oc>
    <nc r="D53"/>
  </rcc>
  <rcc rId="6251" sId="6" numFmtId="4">
    <oc r="D54">
      <v>569</v>
    </oc>
    <nc r="D54"/>
  </rcc>
  <rcc rId="6252" sId="6" numFmtId="4">
    <oc r="D55">
      <v>377</v>
    </oc>
    <nc r="D55"/>
  </rcc>
  <rcc rId="6253" sId="6" numFmtId="4">
    <oc r="D56">
      <v>481</v>
    </oc>
    <nc r="D56"/>
  </rcc>
  <rcc rId="6254" sId="6" numFmtId="4">
    <oc r="D57">
      <v>1105</v>
    </oc>
    <nc r="D57"/>
  </rcc>
  <rcc rId="6255" sId="6" numFmtId="4">
    <oc r="D58">
      <v>897</v>
    </oc>
    <nc r="D58"/>
  </rcc>
  <rcc rId="6256" sId="6" numFmtId="4">
    <oc r="D59">
      <v>299</v>
    </oc>
    <nc r="D59"/>
  </rcc>
  <rcc rId="6257" sId="6" numFmtId="4">
    <oc r="D60">
      <v>462</v>
    </oc>
    <nc r="D60"/>
  </rcc>
  <rcc rId="6258" sId="6" numFmtId="4">
    <oc r="D61">
      <v>569</v>
    </oc>
    <nc r="D61"/>
  </rcc>
  <rcc rId="6259" sId="6" numFmtId="4">
    <oc r="D62">
      <v>455</v>
    </oc>
    <nc r="D62"/>
  </rcc>
  <rcc rId="6260" sId="6" numFmtId="4">
    <oc r="D63">
      <v>464</v>
    </oc>
    <nc r="D63"/>
  </rcc>
  <rcc rId="6261" sId="6" numFmtId="4">
    <oc r="D64">
      <v>494</v>
    </oc>
    <nc r="D64"/>
  </rcc>
  <rcc rId="6262" sId="6" numFmtId="4">
    <oc r="D65">
      <v>988</v>
    </oc>
    <nc r="D65"/>
  </rcc>
  <rcc rId="6263" sId="6" numFmtId="4">
    <oc r="D66">
      <v>1105</v>
    </oc>
    <nc r="D66"/>
  </rcc>
  <rcc rId="6264" sId="6" numFmtId="4">
    <oc r="D67">
      <v>569</v>
    </oc>
    <nc r="D67"/>
  </rcc>
  <rcc rId="6265" sId="6" numFmtId="4">
    <oc r="D68">
      <v>569</v>
    </oc>
    <nc r="D68"/>
  </rcc>
  <rcc rId="6266" sId="6" numFmtId="4">
    <oc r="D69">
      <v>569</v>
    </oc>
    <nc r="D69"/>
  </rcc>
  <rcc rId="6267" sId="6" numFmtId="4">
    <oc r="D70">
      <v>569</v>
    </oc>
    <nc r="D70"/>
  </rcc>
  <rcc rId="6268" sId="6" numFmtId="4">
    <oc r="D71">
      <v>569</v>
    </oc>
    <nc r="D71"/>
  </rcc>
  <rcc rId="6269" sId="6" numFmtId="4">
    <oc r="D72">
      <v>585</v>
    </oc>
    <nc r="D72"/>
  </rcc>
  <rcc rId="6270" sId="6" numFmtId="4">
    <oc r="D73">
      <v>644</v>
    </oc>
    <nc r="D73"/>
  </rcc>
  <rcc rId="6271" sId="6" numFmtId="4">
    <oc r="D74">
      <v>156</v>
    </oc>
    <nc r="D74"/>
  </rcc>
  <rcc rId="6272" sId="6" numFmtId="4">
    <oc r="D75">
      <v>585</v>
    </oc>
    <nc r="D75"/>
  </rcc>
  <rcc rId="6273" sId="6" numFmtId="4">
    <oc r="D76">
      <v>455</v>
    </oc>
    <nc r="D76"/>
  </rcc>
  <rcc rId="6274" sId="6" numFmtId="4">
    <oc r="D77">
      <v>260</v>
    </oc>
    <nc r="D77"/>
  </rcc>
  <rcc rId="6275" sId="6" numFmtId="4">
    <oc r="D78">
      <v>455</v>
    </oc>
    <nc r="D78"/>
  </rcc>
  <rcc rId="6276" sId="6" numFmtId="4">
    <oc r="D79">
      <v>546</v>
    </oc>
    <nc r="D79"/>
  </rcc>
  <rcc rId="6277" sId="6" numFmtId="4">
    <oc r="D80">
      <v>494</v>
    </oc>
    <nc r="D80"/>
  </rcc>
  <rcc rId="6278" sId="6" numFmtId="4">
    <oc r="D81">
      <v>1105</v>
    </oc>
    <nc r="D81"/>
  </rcc>
  <rcc rId="6279" sId="6" numFmtId="4">
    <oc r="D82">
      <v>260</v>
    </oc>
    <nc r="D82"/>
  </rcc>
  <rcc rId="6280" sId="6" numFmtId="4">
    <oc r="D83">
      <v>494</v>
    </oc>
    <nc r="D83"/>
  </rcc>
  <rcc rId="6281" sId="6" numFmtId="4">
    <oc r="D84">
      <v>494</v>
    </oc>
    <nc r="D84"/>
  </rcc>
  <rcc rId="6282" sId="6" numFmtId="4">
    <oc r="D85">
      <v>377</v>
    </oc>
    <nc r="D85"/>
  </rcc>
  <rcc rId="6283" sId="6" numFmtId="4">
    <oc r="D86">
      <v>514</v>
    </oc>
    <nc r="D86"/>
  </rcc>
  <rcc rId="6284" sId="6" numFmtId="4">
    <oc r="D87">
      <v>494</v>
    </oc>
    <nc r="D87"/>
  </rcc>
  <rcc rId="6285" sId="6" numFmtId="4">
    <oc r="D88">
      <v>494</v>
    </oc>
    <nc r="D88"/>
  </rcc>
  <rcc rId="6286" sId="6" numFmtId="4">
    <oc r="D89">
      <v>494</v>
    </oc>
    <nc r="D89"/>
  </rcc>
  <rcc rId="6287" sId="6" numFmtId="4">
    <oc r="D90">
      <v>546</v>
    </oc>
    <nc r="D90"/>
  </rcc>
  <rcc rId="6288" sId="6" numFmtId="4">
    <oc r="D91">
      <v>569</v>
    </oc>
    <nc r="D91"/>
  </rcc>
  <rcc rId="6289" sId="6" numFmtId="4">
    <oc r="G30">
      <v>81</v>
    </oc>
    <nc r="G30"/>
  </rcc>
  <rcc rId="6290" sId="6" numFmtId="4">
    <oc r="G31">
      <v>81</v>
    </oc>
    <nc r="G31"/>
  </rcc>
  <rcc rId="6291" sId="6" numFmtId="4">
    <oc r="G32">
      <v>81</v>
    </oc>
    <nc r="G32"/>
  </rcc>
  <rcc rId="6292" sId="6" numFmtId="4">
    <oc r="G33">
      <v>81</v>
    </oc>
    <nc r="G33"/>
  </rcc>
  <rcc rId="6293" sId="6" numFmtId="4">
    <oc r="G34">
      <v>81</v>
    </oc>
    <nc r="G34"/>
  </rcc>
  <rcc rId="6294" sId="6" numFmtId="4">
    <oc r="G35">
      <v>81</v>
    </oc>
    <nc r="G35"/>
  </rcc>
  <rcc rId="6295" sId="6" numFmtId="4">
    <oc r="G36">
      <v>81</v>
    </oc>
    <nc r="G36"/>
  </rcc>
  <rcc rId="6296" sId="6" numFmtId="4">
    <oc r="G37">
      <v>81</v>
    </oc>
    <nc r="G37"/>
  </rcc>
  <rcc rId="6297" sId="6" numFmtId="4">
    <oc r="G38">
      <v>81</v>
    </oc>
    <nc r="G38"/>
  </rcc>
  <rcc rId="6298" sId="6" numFmtId="4">
    <oc r="G39">
      <v>81</v>
    </oc>
    <nc r="G39"/>
  </rcc>
  <rcc rId="6299" sId="6" numFmtId="4">
    <oc r="G40">
      <v>81</v>
    </oc>
    <nc r="G40"/>
  </rcc>
  <rcc rId="6300" sId="6" numFmtId="4">
    <oc r="G41">
      <v>81</v>
    </oc>
    <nc r="G41"/>
  </rcc>
  <rcc rId="6301" sId="6" numFmtId="4">
    <oc r="G42">
      <v>81</v>
    </oc>
    <nc r="G42"/>
  </rcc>
  <rcc rId="6302" sId="6" numFmtId="4">
    <oc r="G43">
      <v>81</v>
    </oc>
    <nc r="G43"/>
  </rcc>
  <rcc rId="6303" sId="6" numFmtId="4">
    <oc r="G44">
      <v>81</v>
    </oc>
    <nc r="G44"/>
  </rcc>
  <rcc rId="6304" sId="6" numFmtId="4">
    <oc r="G45">
      <v>81</v>
    </oc>
    <nc r="G45"/>
  </rcc>
  <rcc rId="6305" sId="6" numFmtId="4">
    <oc r="G46">
      <v>81</v>
    </oc>
    <nc r="G46"/>
  </rcc>
  <rcc rId="6306" sId="6" numFmtId="4">
    <oc r="G47">
      <v>81</v>
    </oc>
    <nc r="G47"/>
  </rcc>
  <rcc rId="6307" sId="6" numFmtId="4">
    <oc r="G48">
      <v>81</v>
    </oc>
    <nc r="G48"/>
  </rcc>
  <rcc rId="6308" sId="6" numFmtId="4">
    <oc r="G49">
      <v>81</v>
    </oc>
    <nc r="G49"/>
  </rcc>
  <rcc rId="6309" sId="6" numFmtId="4">
    <oc r="G50">
      <v>81</v>
    </oc>
    <nc r="G50"/>
  </rcc>
  <rcc rId="6310" sId="6" numFmtId="4">
    <oc r="G51">
      <v>81</v>
    </oc>
    <nc r="G51"/>
  </rcc>
  <rcc rId="6311" sId="6" numFmtId="4">
    <oc r="G52">
      <v>81</v>
    </oc>
    <nc r="G52"/>
  </rcc>
  <rcc rId="6312" sId="6" numFmtId="4">
    <oc r="G53">
      <v>81</v>
    </oc>
    <nc r="G53"/>
  </rcc>
  <rcc rId="6313" sId="6" numFmtId="4">
    <oc r="G54">
      <v>81</v>
    </oc>
    <nc r="G54"/>
  </rcc>
  <rcc rId="6314" sId="6" numFmtId="4">
    <oc r="G55">
      <v>81</v>
    </oc>
    <nc r="G55"/>
  </rcc>
  <rcc rId="6315" sId="6" numFmtId="4">
    <oc r="G56">
      <v>81</v>
    </oc>
    <nc r="G56"/>
  </rcc>
  <rcc rId="6316" sId="6" numFmtId="4">
    <oc r="G57">
      <v>81</v>
    </oc>
    <nc r="G57"/>
  </rcc>
  <rcc rId="6317" sId="6" numFmtId="4">
    <oc r="G58">
      <v>81</v>
    </oc>
    <nc r="G58"/>
  </rcc>
  <rcc rId="6318" sId="6" numFmtId="4">
    <oc r="G59">
      <v>81</v>
    </oc>
    <nc r="G59"/>
  </rcc>
  <rcc rId="6319" sId="6" numFmtId="4">
    <oc r="G60">
      <v>81</v>
    </oc>
    <nc r="G60"/>
  </rcc>
  <rcc rId="6320" sId="6" numFmtId="4">
    <oc r="G61">
      <v>81</v>
    </oc>
    <nc r="G61"/>
  </rcc>
  <rcc rId="6321" sId="6" numFmtId="4">
    <oc r="G62">
      <v>81</v>
    </oc>
    <nc r="G62"/>
  </rcc>
  <rcc rId="6322" sId="6" numFmtId="4">
    <oc r="G63">
      <v>81</v>
    </oc>
    <nc r="G63"/>
  </rcc>
  <rcc rId="6323" sId="6" numFmtId="4">
    <oc r="G64">
      <v>81</v>
    </oc>
    <nc r="G64"/>
  </rcc>
  <rcc rId="6324" sId="6" numFmtId="4">
    <oc r="G65">
      <v>81</v>
    </oc>
    <nc r="G65"/>
  </rcc>
  <rcc rId="6325" sId="6" numFmtId="4">
    <oc r="G66">
      <v>81</v>
    </oc>
    <nc r="G66"/>
  </rcc>
  <rcc rId="6326" sId="6" numFmtId="4">
    <oc r="G67">
      <v>81</v>
    </oc>
    <nc r="G67"/>
  </rcc>
  <rcc rId="6327" sId="6" numFmtId="4">
    <oc r="G68">
      <v>81</v>
    </oc>
    <nc r="G68"/>
  </rcc>
  <rcc rId="6328" sId="6" numFmtId="4">
    <oc r="G69">
      <v>81</v>
    </oc>
    <nc r="G69"/>
  </rcc>
  <rcc rId="6329" sId="6" numFmtId="4">
    <oc r="G70">
      <v>81</v>
    </oc>
    <nc r="G70"/>
  </rcc>
  <rcc rId="6330" sId="6" numFmtId="4">
    <oc r="G71">
      <v>81</v>
    </oc>
    <nc r="G71"/>
  </rcc>
  <rcc rId="6331" sId="6" numFmtId="4">
    <oc r="G72">
      <v>81</v>
    </oc>
    <nc r="G72"/>
  </rcc>
  <rcc rId="6332" sId="6" numFmtId="4">
    <oc r="G73">
      <v>81</v>
    </oc>
    <nc r="G73"/>
  </rcc>
  <rcc rId="6333" sId="6" numFmtId="4">
    <oc r="G74">
      <v>81</v>
    </oc>
    <nc r="G74"/>
  </rcc>
  <rcc rId="6334" sId="6" numFmtId="4">
    <oc r="G75">
      <v>81</v>
    </oc>
    <nc r="G75"/>
  </rcc>
  <rcc rId="6335" sId="6" numFmtId="4">
    <oc r="G76">
      <v>81</v>
    </oc>
    <nc r="G76"/>
  </rcc>
  <rcc rId="6336" sId="6" numFmtId="4">
    <oc r="G77">
      <v>81</v>
    </oc>
    <nc r="G77"/>
  </rcc>
  <rcc rId="6337" sId="6" numFmtId="4">
    <oc r="G78">
      <v>81</v>
    </oc>
    <nc r="G78"/>
  </rcc>
  <rcc rId="6338" sId="6" numFmtId="4">
    <oc r="G79">
      <v>81</v>
    </oc>
    <nc r="G79"/>
  </rcc>
  <rcc rId="6339" sId="6" numFmtId="4">
    <oc r="G80">
      <v>81</v>
    </oc>
    <nc r="G80"/>
  </rcc>
  <rcc rId="6340" sId="6" numFmtId="4">
    <oc r="G81">
      <v>81</v>
    </oc>
    <nc r="G81"/>
  </rcc>
  <rcc rId="6341" sId="6" numFmtId="4">
    <oc r="G82">
      <v>81</v>
    </oc>
    <nc r="G82"/>
  </rcc>
  <rcc rId="6342" sId="6" numFmtId="4">
    <oc r="G83">
      <v>81</v>
    </oc>
    <nc r="G83"/>
  </rcc>
  <rcc rId="6343" sId="6" numFmtId="4">
    <oc r="G84">
      <v>81</v>
    </oc>
    <nc r="G84"/>
  </rcc>
  <rcc rId="6344" sId="6" numFmtId="4">
    <oc r="G85">
      <v>81</v>
    </oc>
    <nc r="G85"/>
  </rcc>
  <rcc rId="6345" sId="6" numFmtId="4">
    <oc r="G86">
      <v>81</v>
    </oc>
    <nc r="G86"/>
  </rcc>
  <rcc rId="6346" sId="6" numFmtId="4">
    <oc r="G87">
      <v>81</v>
    </oc>
    <nc r="G87"/>
  </rcc>
  <rcc rId="6347" sId="6" numFmtId="4">
    <oc r="G88">
      <v>81</v>
    </oc>
    <nc r="G88"/>
  </rcc>
  <rcc rId="6348" sId="6" numFmtId="4">
    <oc r="G89">
      <v>81</v>
    </oc>
    <nc r="G89"/>
  </rcc>
  <rcc rId="6349" sId="6" numFmtId="4">
    <oc r="G90">
      <v>81</v>
    </oc>
    <nc r="G90"/>
  </rcc>
  <rcc rId="6350" sId="6" numFmtId="4">
    <oc r="G91">
      <v>81</v>
    </oc>
    <nc r="G91"/>
  </rcc>
  <rcc rId="6351" sId="6" numFmtId="4">
    <oc r="D6">
      <v>1690</v>
    </oc>
    <nc r="D6"/>
  </rcc>
  <rcc rId="6352" sId="6" numFmtId="4">
    <oc r="D7">
      <v>416</v>
    </oc>
    <nc r="D7"/>
  </rcc>
  <rcc rId="6353" sId="6" numFmtId="4">
    <oc r="D8">
      <v>260</v>
    </oc>
    <nc r="D8"/>
  </rcc>
  <rcc rId="6354" sId="6" numFmtId="4">
    <oc r="D9">
      <v>520</v>
    </oc>
    <nc r="D9"/>
  </rcc>
  <rcc rId="6355" sId="6" numFmtId="4">
    <oc r="D10">
      <v>650</v>
    </oc>
    <nc r="D10"/>
  </rcc>
  <rcc rId="6356" sId="6" numFmtId="4">
    <oc r="D11">
      <v>780</v>
    </oc>
    <nc r="D11"/>
  </rcc>
  <rcc rId="6357" sId="6" numFmtId="4">
    <oc r="D12">
      <v>481</v>
    </oc>
    <nc r="D12"/>
  </rcc>
  <rcc rId="6358" sId="6" numFmtId="4">
    <oc r="D13">
      <v>585</v>
    </oc>
    <nc r="D13"/>
  </rcc>
  <rcc rId="6359" sId="6" numFmtId="4">
    <oc r="D14">
      <v>1170</v>
    </oc>
    <nc r="D14"/>
  </rcc>
  <rcc rId="6360" sId="6" numFmtId="4">
    <oc r="D15">
      <v>195</v>
    </oc>
    <nc r="D15"/>
  </rcc>
  <rcc rId="6361" sId="6" numFmtId="4">
    <oc r="D16">
      <v>1560</v>
    </oc>
    <nc r="D16"/>
  </rcc>
  <rcc rId="6362" sId="6" numFmtId="4">
    <oc r="D17">
      <v>494</v>
    </oc>
    <nc r="D17"/>
  </rcc>
  <rcc rId="6363" sId="6" numFmtId="4">
    <oc r="D18">
      <v>1066</v>
    </oc>
    <nc r="D18"/>
  </rcc>
  <rcc rId="6364" sId="6" numFmtId="4">
    <oc r="D19">
      <v>494</v>
    </oc>
    <nc r="D19"/>
  </rcc>
  <rcc rId="6365" sId="6" numFmtId="4">
    <oc r="G6">
      <v>39</v>
    </oc>
    <nc r="G6"/>
  </rcc>
  <rcc rId="6366" sId="6" numFmtId="4">
    <oc r="G7">
      <v>39</v>
    </oc>
    <nc r="G7"/>
  </rcc>
  <rcc rId="6367" sId="6" numFmtId="4">
    <oc r="G8">
      <v>39</v>
    </oc>
    <nc r="G8"/>
  </rcc>
  <rcc rId="6368" sId="6" numFmtId="4">
    <oc r="G9">
      <v>39</v>
    </oc>
    <nc r="G9"/>
  </rcc>
  <rcc rId="6369" sId="6" numFmtId="4">
    <oc r="G10">
      <v>39</v>
    </oc>
    <nc r="G10"/>
  </rcc>
  <rcc rId="6370" sId="6" numFmtId="4">
    <oc r="G11">
      <v>39</v>
    </oc>
    <nc r="G11"/>
  </rcc>
  <rcc rId="6371" sId="6" numFmtId="4">
    <oc r="G12">
      <v>39</v>
    </oc>
    <nc r="G12"/>
  </rcc>
  <rcc rId="6372" sId="6" numFmtId="4">
    <oc r="G13">
      <v>39</v>
    </oc>
    <nc r="G13"/>
  </rcc>
  <rcc rId="6373" sId="6" numFmtId="4">
    <oc r="G14">
      <v>39</v>
    </oc>
    <nc r="G14"/>
  </rcc>
  <rcc rId="6374" sId="6" numFmtId="4">
    <oc r="G15">
      <v>39</v>
    </oc>
    <nc r="G15"/>
  </rcc>
  <rcc rId="6375" sId="6" numFmtId="4">
    <oc r="G16">
      <v>39</v>
    </oc>
    <nc r="G16"/>
  </rcc>
  <rcc rId="6376" sId="6" numFmtId="4">
    <oc r="G17">
      <v>39</v>
    </oc>
    <nc r="G17"/>
  </rcc>
  <rcc rId="6377" sId="6" numFmtId="4">
    <oc r="G18">
      <v>39</v>
    </oc>
    <nc r="G18"/>
  </rcc>
  <rcc rId="6378" sId="6" numFmtId="4">
    <oc r="G19">
      <v>39</v>
    </oc>
    <nc r="G19"/>
  </rcc>
  <rcc rId="6379" sId="7" numFmtId="4">
    <oc r="D6">
      <v>1105</v>
    </oc>
    <nc r="D6"/>
  </rcc>
  <rcc rId="6380" sId="7" numFmtId="4">
    <oc r="D7">
      <v>902</v>
    </oc>
    <nc r="D7"/>
  </rcc>
  <rcc rId="6381" sId="7" numFmtId="4">
    <oc r="D8">
      <v>650</v>
    </oc>
    <nc r="D8"/>
  </rcc>
  <rcc rId="6382" sId="7" numFmtId="4">
    <oc r="D9">
      <v>585</v>
    </oc>
    <nc r="D9"/>
  </rcc>
  <rcc rId="6383" sId="7" numFmtId="4">
    <oc r="D10">
      <v>902</v>
    </oc>
    <nc r="D10"/>
  </rcc>
  <rcc rId="6384" sId="7" numFmtId="4">
    <oc r="D11">
      <v>260</v>
    </oc>
    <nc r="D11"/>
  </rcc>
  <rcc rId="6385" sId="7" numFmtId="4">
    <oc r="D12">
      <v>325</v>
    </oc>
    <nc r="D12"/>
  </rcc>
  <rcc rId="6386" sId="7" numFmtId="4">
    <oc r="D13">
      <v>1105</v>
    </oc>
    <nc r="D13"/>
  </rcc>
  <rcc rId="6387" sId="7" numFmtId="4">
    <oc r="D14">
      <v>902</v>
    </oc>
    <nc r="D14"/>
  </rcc>
  <rcc rId="6388" sId="7" numFmtId="4">
    <oc r="D15">
      <v>902</v>
    </oc>
    <nc r="D15"/>
  </rcc>
  <rcc rId="6389" sId="7" numFmtId="4">
    <oc r="D16">
      <v>902</v>
    </oc>
    <nc r="D16"/>
  </rcc>
  <rcc rId="6390" sId="7" numFmtId="4">
    <oc r="D17">
      <v>1105</v>
    </oc>
    <nc r="D17"/>
  </rcc>
  <rcc rId="6391" sId="7" numFmtId="4">
    <oc r="D18">
      <v>902</v>
    </oc>
    <nc r="D18"/>
  </rcc>
  <rcc rId="6392" sId="7" numFmtId="4">
    <oc r="D19">
      <v>1625</v>
    </oc>
    <nc r="D19"/>
  </rcc>
  <rcc rId="6393" sId="7" numFmtId="4">
    <oc r="D20">
      <v>1625</v>
    </oc>
    <nc r="D20"/>
  </rcc>
  <rcc rId="6394" sId="7" numFmtId="4">
    <oc r="D21">
      <v>1170</v>
    </oc>
    <nc r="D21"/>
  </rcc>
  <rcc rId="6395" sId="7" numFmtId="4">
    <oc r="D22">
      <v>1126</v>
    </oc>
    <nc r="D22"/>
  </rcc>
  <rcc rId="6396" sId="7" numFmtId="4">
    <oc r="D23">
      <v>1105</v>
    </oc>
    <nc r="D23"/>
  </rcc>
  <rcc rId="6397" sId="7" numFmtId="4">
    <oc r="D24">
      <v>1105</v>
    </oc>
    <nc r="D24"/>
  </rcc>
  <rcc rId="6398" sId="7" numFmtId="4">
    <oc r="D25">
      <v>902</v>
    </oc>
    <nc r="D25"/>
  </rcc>
  <rcc rId="6399" sId="7" numFmtId="4">
    <oc r="D26">
      <v>325</v>
    </oc>
    <nc r="D26"/>
  </rcc>
  <rcc rId="6400" sId="7" numFmtId="4">
    <oc r="D27">
      <v>325</v>
    </oc>
    <nc r="D27"/>
  </rcc>
  <rcc rId="6401" sId="7" numFmtId="4">
    <oc r="D28">
      <v>902</v>
    </oc>
    <nc r="D28"/>
  </rcc>
  <rcc rId="6402" sId="7" numFmtId="4">
    <oc r="G6">
      <v>156</v>
    </oc>
    <nc r="G6"/>
  </rcc>
  <rcc rId="6403" sId="7" numFmtId="4">
    <oc r="G7">
      <v>156</v>
    </oc>
    <nc r="G7"/>
  </rcc>
  <rcc rId="6404" sId="7" numFmtId="4">
    <oc r="G8">
      <v>156</v>
    </oc>
    <nc r="G8"/>
  </rcc>
  <rcc rId="6405" sId="7" numFmtId="4">
    <oc r="G9">
      <v>156</v>
    </oc>
    <nc r="G9"/>
  </rcc>
  <rcc rId="6406" sId="7" numFmtId="4">
    <oc r="G10">
      <v>156</v>
    </oc>
    <nc r="G10"/>
  </rcc>
  <rcc rId="6407" sId="7" numFmtId="4">
    <oc r="G11">
      <v>156</v>
    </oc>
    <nc r="G11"/>
  </rcc>
  <rcc rId="6408" sId="7" numFmtId="4">
    <oc r="G12">
      <v>156</v>
    </oc>
    <nc r="G12"/>
  </rcc>
  <rcc rId="6409" sId="7" numFmtId="4">
    <oc r="G13">
      <v>156</v>
    </oc>
    <nc r="G13"/>
  </rcc>
  <rcc rId="6410" sId="7" numFmtId="4">
    <oc r="G14">
      <v>156</v>
    </oc>
    <nc r="G14"/>
  </rcc>
  <rcc rId="6411" sId="7" numFmtId="4">
    <oc r="G15">
      <v>156</v>
    </oc>
    <nc r="G15"/>
  </rcc>
  <rcc rId="6412" sId="7" numFmtId="4">
    <oc r="G16">
      <v>156</v>
    </oc>
    <nc r="G16"/>
  </rcc>
  <rcc rId="6413" sId="7" numFmtId="4">
    <oc r="G17">
      <v>156</v>
    </oc>
    <nc r="G17"/>
  </rcc>
  <rcc rId="6414" sId="7" numFmtId="4">
    <oc r="G18">
      <v>156</v>
    </oc>
    <nc r="G18"/>
  </rcc>
  <rcc rId="6415" sId="7" numFmtId="4">
    <oc r="G19">
      <v>156</v>
    </oc>
    <nc r="G19"/>
  </rcc>
  <rcc rId="6416" sId="7" numFmtId="4">
    <oc r="G20">
      <v>156</v>
    </oc>
    <nc r="G20"/>
  </rcc>
  <rcc rId="6417" sId="7" numFmtId="4">
    <oc r="G21">
      <v>156</v>
    </oc>
    <nc r="G21"/>
  </rcc>
  <rcc rId="6418" sId="7" numFmtId="4">
    <oc r="G22">
      <v>156</v>
    </oc>
    <nc r="G22"/>
  </rcc>
  <rcc rId="6419" sId="7" numFmtId="4">
    <oc r="G23">
      <v>156</v>
    </oc>
    <nc r="G23"/>
  </rcc>
  <rcc rId="6420" sId="7" numFmtId="4">
    <oc r="G24">
      <v>156</v>
    </oc>
    <nc r="G24"/>
  </rcc>
  <rcc rId="6421" sId="7" numFmtId="4">
    <oc r="G25">
      <v>156</v>
    </oc>
    <nc r="G25"/>
  </rcc>
  <rcc rId="6422" sId="7" numFmtId="4">
    <oc r="G26">
      <v>156</v>
    </oc>
    <nc r="G26"/>
  </rcc>
  <rcc rId="6423" sId="7" numFmtId="4">
    <oc r="G27">
      <v>156</v>
    </oc>
    <nc r="G27"/>
  </rcc>
  <rcc rId="6424" sId="7" numFmtId="4">
    <oc r="G28">
      <v>156</v>
    </oc>
    <nc r="G28"/>
  </rcc>
  <rcc rId="6425" sId="8" numFmtId="4">
    <oc r="D6">
      <v>754</v>
    </oc>
    <nc r="D6"/>
  </rcc>
  <rcc rId="6426" sId="8" numFmtId="4">
    <oc r="D7">
      <v>676</v>
    </oc>
    <nc r="D7"/>
  </rcc>
  <rcc rId="6427" sId="8" numFmtId="4">
    <oc r="D8">
      <v>520</v>
    </oc>
    <nc r="D8"/>
  </rcc>
  <rcc rId="6428" sId="8" numFmtId="4">
    <oc r="D9">
      <v>156</v>
    </oc>
    <nc r="D9"/>
  </rcc>
  <rcc rId="6429" sId="8" numFmtId="4">
    <oc r="D10">
      <v>676</v>
    </oc>
    <nc r="D10"/>
  </rcc>
  <rcc rId="6430" sId="8" numFmtId="4">
    <oc r="D11">
      <v>182</v>
    </oc>
    <nc r="D11"/>
  </rcc>
  <rcc rId="6431" sId="8" numFmtId="4">
    <oc r="D12">
      <v>182</v>
    </oc>
    <nc r="D12"/>
  </rcc>
  <rcc rId="6432" sId="8" numFmtId="4">
    <oc r="D13">
      <v>754</v>
    </oc>
    <nc r="D13"/>
  </rcc>
  <rcc rId="6433" sId="8" numFmtId="4">
    <oc r="D14">
      <v>676</v>
    </oc>
    <nc r="D14"/>
  </rcc>
  <rcc rId="6434" sId="8" numFmtId="4">
    <oc r="D15">
      <v>676</v>
    </oc>
    <nc r="D15"/>
  </rcc>
  <rcc rId="6435" sId="8" numFmtId="4">
    <oc r="D16">
      <v>676</v>
    </oc>
    <nc r="D16"/>
  </rcc>
  <rcc rId="6436" sId="8" numFmtId="4">
    <oc r="D17">
      <v>754</v>
    </oc>
    <nc r="D17"/>
  </rcc>
  <rcc rId="6437" sId="8" numFmtId="4">
    <oc r="D18">
      <v>676</v>
    </oc>
    <nc r="D18"/>
  </rcc>
  <rcc rId="6438" sId="8" numFmtId="4">
    <oc r="D19">
      <v>1625</v>
    </oc>
    <nc r="D19"/>
  </rcc>
  <rcc rId="6439" sId="8" numFmtId="4">
    <oc r="D20">
      <v>1625</v>
    </oc>
    <nc r="D20"/>
  </rcc>
  <rcc rId="6440" sId="8" numFmtId="4">
    <oc r="D21">
      <v>1170</v>
    </oc>
    <nc r="D21"/>
  </rcc>
  <rcc rId="6441" sId="8" numFmtId="4">
    <oc r="D22">
      <v>754</v>
    </oc>
    <nc r="D22"/>
  </rcc>
  <rcc rId="6442" sId="8" numFmtId="4">
    <oc r="D23">
      <v>754</v>
    </oc>
    <nc r="D23"/>
  </rcc>
  <rcc rId="6443" sId="8" numFmtId="4">
    <oc r="D24">
      <v>754</v>
    </oc>
    <nc r="D24"/>
  </rcc>
  <rcc rId="6444" sId="8" numFmtId="4">
    <oc r="D25">
      <v>676</v>
    </oc>
    <nc r="D25"/>
  </rcc>
  <rcc rId="6445" sId="8" numFmtId="4">
    <oc r="D26">
      <v>260</v>
    </oc>
    <nc r="D26"/>
  </rcc>
  <rcc rId="6446" sId="8" numFmtId="4">
    <oc r="D27">
      <v>325</v>
    </oc>
    <nc r="D27"/>
  </rcc>
  <rcc rId="6447" sId="8" numFmtId="4">
    <oc r="D28">
      <v>260</v>
    </oc>
    <nc r="D28"/>
  </rcc>
  <rcc rId="6448" sId="8" numFmtId="4">
    <oc r="G6">
      <v>156</v>
    </oc>
    <nc r="G6"/>
  </rcc>
  <rcc rId="6449" sId="8" numFmtId="4">
    <oc r="G7">
      <v>156</v>
    </oc>
    <nc r="G7"/>
  </rcc>
  <rcc rId="6450" sId="8" numFmtId="4">
    <oc r="G8">
      <v>156</v>
    </oc>
    <nc r="G8"/>
  </rcc>
  <rcc rId="6451" sId="8" numFmtId="4">
    <oc r="G9">
      <v>156</v>
    </oc>
    <nc r="G9"/>
  </rcc>
  <rcc rId="6452" sId="8" numFmtId="4">
    <oc r="G10">
      <v>156</v>
    </oc>
    <nc r="G10"/>
  </rcc>
  <rcc rId="6453" sId="8" numFmtId="4">
    <oc r="G11">
      <v>156</v>
    </oc>
    <nc r="G11"/>
  </rcc>
  <rcc rId="6454" sId="8" numFmtId="4">
    <oc r="G12">
      <v>156</v>
    </oc>
    <nc r="G12"/>
  </rcc>
  <rcc rId="6455" sId="8" numFmtId="4">
    <oc r="G13">
      <v>156</v>
    </oc>
    <nc r="G13"/>
  </rcc>
  <rcc rId="6456" sId="8" numFmtId="4">
    <oc r="G14">
      <v>156</v>
    </oc>
    <nc r="G14"/>
  </rcc>
  <rcc rId="6457" sId="8" numFmtId="4">
    <oc r="G15">
      <v>156</v>
    </oc>
    <nc r="G15"/>
  </rcc>
  <rcc rId="6458" sId="8" numFmtId="4">
    <oc r="G16">
      <v>156</v>
    </oc>
    <nc r="G16"/>
  </rcc>
  <rcc rId="6459" sId="8" numFmtId="4">
    <oc r="G17">
      <v>156</v>
    </oc>
    <nc r="G17"/>
  </rcc>
  <rcc rId="6460" sId="8" numFmtId="4">
    <oc r="G18">
      <v>156</v>
    </oc>
    <nc r="G18"/>
  </rcc>
  <rcc rId="6461" sId="8" numFmtId="4">
    <oc r="G19">
      <v>156</v>
    </oc>
    <nc r="G19"/>
  </rcc>
  <rcc rId="6462" sId="8" numFmtId="4">
    <oc r="G20">
      <v>156</v>
    </oc>
    <nc r="G20"/>
  </rcc>
  <rcc rId="6463" sId="8" numFmtId="4">
    <oc r="G21">
      <v>156</v>
    </oc>
    <nc r="G21"/>
  </rcc>
  <rcc rId="6464" sId="8" numFmtId="4">
    <oc r="G22">
      <v>156</v>
    </oc>
    <nc r="G22"/>
  </rcc>
  <rcc rId="6465" sId="8" numFmtId="4">
    <oc r="G23">
      <v>156</v>
    </oc>
    <nc r="G23"/>
  </rcc>
  <rcc rId="6466" sId="8" numFmtId="4">
    <oc r="G24">
      <v>156</v>
    </oc>
    <nc r="G24"/>
  </rcc>
  <rcc rId="6467" sId="8" numFmtId="4">
    <oc r="G25">
      <v>156</v>
    </oc>
    <nc r="G25"/>
  </rcc>
  <rcc rId="6468" sId="8" numFmtId="4">
    <oc r="G26">
      <v>156</v>
    </oc>
    <nc r="G26"/>
  </rcc>
  <rcc rId="6469" sId="8" numFmtId="4">
    <oc r="G27">
      <v>156</v>
    </oc>
    <nc r="G27"/>
  </rcc>
  <rcc rId="6470" sId="8" numFmtId="4">
    <oc r="G28">
      <v>156</v>
    </oc>
    <nc r="G28"/>
  </rcc>
  <rcc rId="6471" sId="9">
    <oc r="D6">
      <v>1105</v>
    </oc>
    <nc r="D6"/>
  </rcc>
  <rcc rId="6472" sId="9">
    <oc r="D7">
      <v>845</v>
    </oc>
    <nc r="D7"/>
  </rcc>
  <rcc rId="6473" sId="9">
    <oc r="D8">
      <v>650</v>
    </oc>
    <nc r="D8"/>
  </rcc>
  <rcc rId="6474" sId="9">
    <oc r="D9">
      <v>585</v>
    </oc>
    <nc r="D9"/>
  </rcc>
  <rcc rId="6475" sId="9">
    <oc r="D10">
      <v>845</v>
    </oc>
    <nc r="D10"/>
  </rcc>
  <rcc rId="6476" sId="9">
    <oc r="D11">
      <v>260</v>
    </oc>
    <nc r="D11"/>
  </rcc>
  <rcc rId="6477" sId="9">
    <oc r="D12">
      <v>325</v>
    </oc>
    <nc r="D12"/>
  </rcc>
  <rcc rId="6478" sId="9">
    <oc r="D13">
      <v>845</v>
    </oc>
    <nc r="D13"/>
  </rcc>
  <rcc rId="6479" sId="9">
    <oc r="D14">
      <v>845</v>
    </oc>
    <nc r="D14"/>
  </rcc>
  <rcc rId="6480" sId="9">
    <oc r="D15">
      <v>845</v>
    </oc>
    <nc r="D15"/>
  </rcc>
  <rcc rId="6481" sId="9">
    <oc r="D16">
      <v>845</v>
    </oc>
    <nc r="D16"/>
  </rcc>
  <rcc rId="6482" sId="9">
    <oc r="D17">
      <v>1105</v>
    </oc>
    <nc r="D17"/>
  </rcc>
  <rcc rId="6483" sId="9">
    <oc r="D18">
      <v>845</v>
    </oc>
    <nc r="D18"/>
  </rcc>
  <rcc rId="6484" sId="9">
    <oc r="D19">
      <v>1560</v>
    </oc>
    <nc r="D19"/>
  </rcc>
  <rcc rId="6485" sId="9">
    <oc r="D20">
      <v>1560</v>
    </oc>
    <nc r="D20"/>
  </rcc>
  <rcc rId="6486" sId="9">
    <oc r="D21">
      <v>1170</v>
    </oc>
    <nc r="D21"/>
  </rcc>
  <rcc rId="6487" sId="9">
    <oc r="D22">
      <v>1170</v>
    </oc>
    <nc r="D22"/>
  </rcc>
  <rcc rId="6488" sId="9">
    <oc r="D23">
      <v>1105</v>
    </oc>
    <nc r="D23"/>
  </rcc>
  <rcc rId="6489" sId="9">
    <oc r="D24">
      <v>1105</v>
    </oc>
    <nc r="D24"/>
  </rcc>
  <rcc rId="6490" sId="9">
    <oc r="D25">
      <v>845</v>
    </oc>
    <nc r="D25"/>
  </rcc>
  <rcc rId="6491" sId="9">
    <oc r="D26">
      <v>325</v>
    </oc>
    <nc r="D26"/>
  </rcc>
  <rcc rId="6492" sId="9">
    <oc r="D27">
      <v>325</v>
    </oc>
    <nc r="D27"/>
  </rcc>
  <rcc rId="6493" sId="9">
    <oc r="D28">
      <v>325</v>
    </oc>
    <nc r="D28"/>
  </rcc>
  <rcc rId="6494" sId="9" numFmtId="4">
    <oc r="G6">
      <v>156</v>
    </oc>
    <nc r="G6"/>
  </rcc>
  <rcc rId="6495" sId="9" numFmtId="4">
    <oc r="G7">
      <v>156</v>
    </oc>
    <nc r="G7"/>
  </rcc>
  <rcc rId="6496" sId="9" numFmtId="4">
    <oc r="G8">
      <v>156</v>
    </oc>
    <nc r="G8"/>
  </rcc>
  <rcc rId="6497" sId="9" numFmtId="4">
    <oc r="G9">
      <v>156</v>
    </oc>
    <nc r="G9"/>
  </rcc>
  <rcc rId="6498" sId="9" numFmtId="4">
    <oc r="G10">
      <v>156</v>
    </oc>
    <nc r="G10"/>
  </rcc>
  <rcc rId="6499" sId="9" numFmtId="4">
    <oc r="G11">
      <v>156</v>
    </oc>
    <nc r="G11"/>
  </rcc>
  <rcc rId="6500" sId="9" numFmtId="4">
    <oc r="G12">
      <v>156</v>
    </oc>
    <nc r="G12"/>
  </rcc>
  <rcc rId="6501" sId="9" numFmtId="4">
    <oc r="G13">
      <v>156</v>
    </oc>
    <nc r="G13"/>
  </rcc>
  <rcc rId="6502" sId="9" numFmtId="4">
    <oc r="G14">
      <v>156</v>
    </oc>
    <nc r="G14"/>
  </rcc>
  <rcc rId="6503" sId="9" numFmtId="4">
    <oc r="G15">
      <v>156</v>
    </oc>
    <nc r="G15"/>
  </rcc>
  <rcc rId="6504" sId="9" numFmtId="4">
    <oc r="G16">
      <v>156</v>
    </oc>
    <nc r="G16"/>
  </rcc>
  <rcc rId="6505" sId="9" numFmtId="4">
    <oc r="G17">
      <v>156</v>
    </oc>
    <nc r="G17"/>
  </rcc>
  <rcc rId="6506" sId="9" numFmtId="4">
    <oc r="G18">
      <v>156</v>
    </oc>
    <nc r="G18"/>
  </rcc>
  <rcc rId="6507" sId="9" numFmtId="4">
    <oc r="G19">
      <v>156</v>
    </oc>
    <nc r="G19"/>
  </rcc>
  <rcc rId="6508" sId="9" numFmtId="4">
    <oc r="G20">
      <v>156</v>
    </oc>
    <nc r="G20"/>
  </rcc>
  <rcc rId="6509" sId="9" numFmtId="4">
    <oc r="G21">
      <v>156</v>
    </oc>
    <nc r="G21"/>
  </rcc>
  <rcc rId="6510" sId="9" numFmtId="4">
    <oc r="G22">
      <v>156</v>
    </oc>
    <nc r="G22"/>
  </rcc>
  <rcc rId="6511" sId="9" numFmtId="4">
    <oc r="G23">
      <v>156</v>
    </oc>
    <nc r="G23"/>
  </rcc>
  <rcc rId="6512" sId="9" numFmtId="4">
    <oc r="G24">
      <v>156</v>
    </oc>
    <nc r="G24"/>
  </rcc>
  <rcc rId="6513" sId="9" numFmtId="4">
    <oc r="G25">
      <v>156</v>
    </oc>
    <nc r="G25"/>
  </rcc>
  <rcc rId="6514" sId="9" numFmtId="4">
    <oc r="G26">
      <v>156</v>
    </oc>
    <nc r="G26"/>
  </rcc>
  <rcc rId="6515" sId="9" numFmtId="4">
    <oc r="G27">
      <v>156</v>
    </oc>
    <nc r="G27"/>
  </rcc>
  <rcc rId="6516" sId="9" numFmtId="4">
    <oc r="G28">
      <v>156</v>
    </oc>
    <nc r="G28"/>
  </rcc>
  <rcc rId="6517" sId="10" numFmtId="4">
    <oc r="D6">
      <v>1235</v>
    </oc>
    <nc r="D6"/>
  </rcc>
  <rcc rId="6518" sId="10" numFmtId="4">
    <oc r="D7">
      <v>976</v>
    </oc>
    <nc r="D7"/>
  </rcc>
  <rcc rId="6519" sId="10" numFmtId="4">
    <oc r="D8">
      <v>1105</v>
    </oc>
    <nc r="D8"/>
  </rcc>
  <rcc rId="6520" sId="10" numFmtId="4">
    <oc r="D9">
      <v>585</v>
    </oc>
    <nc r="D9"/>
  </rcc>
  <rcc rId="6521" sId="10" numFmtId="4">
    <oc r="D10">
      <v>976</v>
    </oc>
    <nc r="D10"/>
  </rcc>
  <rcc rId="6522" sId="10" numFmtId="4">
    <oc r="D11">
      <v>260</v>
    </oc>
    <nc r="D11"/>
  </rcc>
  <rcc rId="6523" sId="10" numFmtId="4">
    <oc r="D12">
      <v>364</v>
    </oc>
    <nc r="D12"/>
  </rcc>
  <rcc rId="6524" sId="10" numFmtId="4">
    <oc r="D13">
      <v>1300</v>
    </oc>
    <nc r="D13"/>
  </rcc>
  <rcc rId="6525" sId="10" numFmtId="4">
    <oc r="D14">
      <v>976</v>
    </oc>
    <nc r="D14"/>
  </rcc>
  <rcc rId="6526" sId="10" numFmtId="4">
    <oc r="D15">
      <v>976</v>
    </oc>
    <nc r="D15"/>
  </rcc>
  <rcc rId="6527" sId="10" numFmtId="4">
    <oc r="D16">
      <v>976</v>
    </oc>
    <nc r="D16"/>
  </rcc>
  <rcc rId="6528" sId="10" numFmtId="4">
    <oc r="D17">
      <v>1300</v>
    </oc>
    <nc r="D17"/>
  </rcc>
  <rcc rId="6529" sId="10" numFmtId="4">
    <oc r="D18">
      <v>976</v>
    </oc>
    <nc r="D18"/>
  </rcc>
  <rcc rId="6530" sId="10" numFmtId="4">
    <oc r="D19">
      <v>1430</v>
    </oc>
    <nc r="D19"/>
  </rcc>
  <rcc rId="6531" sId="10" numFmtId="4">
    <oc r="D20">
      <v>1430</v>
    </oc>
    <nc r="D20"/>
  </rcc>
  <rcc rId="6532" sId="10" numFmtId="4">
    <oc r="D21">
      <v>1300</v>
    </oc>
    <nc r="D21"/>
  </rcc>
  <rcc rId="6533" sId="10" numFmtId="4">
    <oc r="D22">
      <v>1300</v>
    </oc>
    <nc r="D22"/>
  </rcc>
  <rcc rId="6534" sId="10" numFmtId="4">
    <oc r="D23">
      <v>1300</v>
    </oc>
    <nc r="D23"/>
  </rcc>
  <rcc rId="6535" sId="10" numFmtId="4">
    <oc r="D24">
      <v>1300</v>
    </oc>
    <nc r="D24"/>
  </rcc>
  <rcc rId="6536" sId="10" numFmtId="4">
    <oc r="D25">
      <v>976</v>
    </oc>
    <nc r="D25"/>
  </rcc>
  <rcc rId="6537" sId="10" numFmtId="4">
    <oc r="D26">
      <v>390</v>
    </oc>
    <nc r="D26"/>
  </rcc>
  <rcc rId="6538" sId="10" numFmtId="4">
    <oc r="D27">
      <v>520</v>
    </oc>
    <nc r="D27"/>
  </rcc>
  <rcc rId="6539" sId="10" numFmtId="4">
    <oc r="D28">
      <v>520</v>
    </oc>
    <nc r="D28"/>
  </rcc>
  <rcc rId="6540" sId="10" numFmtId="4">
    <oc r="G6">
      <v>156</v>
    </oc>
    <nc r="G6"/>
  </rcc>
  <rcc rId="6541" sId="10" numFmtId="4">
    <oc r="G7">
      <v>156</v>
    </oc>
    <nc r="G7"/>
  </rcc>
  <rcc rId="6542" sId="10" numFmtId="4">
    <oc r="G8">
      <v>156</v>
    </oc>
    <nc r="G8"/>
  </rcc>
  <rcc rId="6543" sId="10" numFmtId="4">
    <oc r="G9">
      <v>156</v>
    </oc>
    <nc r="G9"/>
  </rcc>
  <rcc rId="6544" sId="10" numFmtId="4">
    <oc r="G10">
      <v>156</v>
    </oc>
    <nc r="G10"/>
  </rcc>
  <rcc rId="6545" sId="10" numFmtId="4">
    <oc r="G11">
      <v>156</v>
    </oc>
    <nc r="G11"/>
  </rcc>
  <rcc rId="6546" sId="10" numFmtId="4">
    <oc r="G12">
      <v>156</v>
    </oc>
    <nc r="G12"/>
  </rcc>
  <rcc rId="6547" sId="10" numFmtId="4">
    <oc r="G13">
      <v>156</v>
    </oc>
    <nc r="G13"/>
  </rcc>
  <rcc rId="6548" sId="10" numFmtId="4">
    <oc r="G14">
      <v>156</v>
    </oc>
    <nc r="G14"/>
  </rcc>
  <rcc rId="6549" sId="10" numFmtId="4">
    <oc r="G15">
      <v>156</v>
    </oc>
    <nc r="G15"/>
  </rcc>
  <rcc rId="6550" sId="10" numFmtId="4">
    <oc r="G16">
      <v>156</v>
    </oc>
    <nc r="G16"/>
  </rcc>
  <rcc rId="6551" sId="10" numFmtId="4">
    <oc r="G17">
      <v>156</v>
    </oc>
    <nc r="G17"/>
  </rcc>
  <rcc rId="6552" sId="10" numFmtId="4">
    <oc r="G18">
      <v>156</v>
    </oc>
    <nc r="G18"/>
  </rcc>
  <rcc rId="6553" sId="10" numFmtId="4">
    <oc r="G19">
      <v>156</v>
    </oc>
    <nc r="G19"/>
  </rcc>
  <rcc rId="6554" sId="10" numFmtId="4">
    <oc r="G20">
      <v>156</v>
    </oc>
    <nc r="G20"/>
  </rcc>
  <rcc rId="6555" sId="10" numFmtId="4">
    <oc r="G21">
      <v>156</v>
    </oc>
    <nc r="G21"/>
  </rcc>
  <rcc rId="6556" sId="10" numFmtId="4">
    <oc r="G22">
      <v>156</v>
    </oc>
    <nc r="G22"/>
  </rcc>
  <rcc rId="6557" sId="10" numFmtId="4">
    <oc r="G23">
      <v>156</v>
    </oc>
    <nc r="G23"/>
  </rcc>
  <rcc rId="6558" sId="10" numFmtId="4">
    <oc r="G24">
      <v>156</v>
    </oc>
    <nc r="G24"/>
  </rcc>
  <rcc rId="6559" sId="10" numFmtId="4">
    <oc r="G25">
      <v>156</v>
    </oc>
    <nc r="G25"/>
  </rcc>
  <rcc rId="6560" sId="10" numFmtId="4">
    <oc r="G26">
      <v>156</v>
    </oc>
    <nc r="G26"/>
  </rcc>
  <rcc rId="6561" sId="10" numFmtId="4">
    <oc r="G27">
      <v>156</v>
    </oc>
    <nc r="G27"/>
  </rcc>
  <rcc rId="6562" sId="10" numFmtId="4">
    <oc r="G28">
      <v>156</v>
    </oc>
    <nc r="G28"/>
  </rcc>
  <rcc rId="6563" sId="11" numFmtId="4">
    <oc r="D6">
      <v>7356</v>
    </oc>
    <nc r="D6"/>
  </rcc>
  <rcc rId="6564" sId="11" numFmtId="4">
    <oc r="D7">
      <v>2308</v>
    </oc>
    <nc r="D7"/>
  </rcc>
  <rcc rId="6565" sId="11" numFmtId="4">
    <oc r="D8">
      <v>4984</v>
    </oc>
    <nc r="D8"/>
  </rcc>
  <rcc rId="6566" sId="11" numFmtId="4">
    <oc r="D9">
      <v>4984</v>
    </oc>
    <nc r="D9"/>
  </rcc>
  <rcc rId="6567" sId="11" numFmtId="4">
    <oc r="D10">
      <v>1538</v>
    </oc>
    <nc r="D10"/>
  </rcc>
  <rcc rId="6568" sId="11" numFmtId="4">
    <oc r="D11">
      <v>6867</v>
    </oc>
    <nc r="D11"/>
  </rcc>
  <rcc rId="6569" sId="11" numFmtId="4">
    <oc r="D12">
      <v>7877</v>
    </oc>
    <nc r="D12"/>
  </rcc>
  <rcc rId="6570" sId="11" numFmtId="4">
    <oc r="D13">
      <v>4984</v>
    </oc>
    <nc r="D13"/>
  </rcc>
  <rcc rId="6571" sId="11" numFmtId="4">
    <oc r="D14">
      <v>4984</v>
    </oc>
    <nc r="D14"/>
  </rcc>
  <rcc rId="6572" sId="11" numFmtId="4">
    <oc r="D15">
      <v>4984</v>
    </oc>
    <nc r="D15"/>
  </rcc>
  <rcc rId="6573" sId="11" numFmtId="4">
    <oc r="D16">
      <v>1846</v>
    </oc>
    <nc r="D16"/>
  </rcc>
  <rcc rId="6574" sId="11" numFmtId="4">
    <oc r="D17">
      <v>8710</v>
    </oc>
    <nc r="D17"/>
  </rcc>
  <rcc rId="6575" sId="11" numFmtId="4">
    <oc r="D18">
      <v>7356</v>
    </oc>
    <nc r="D18"/>
  </rcc>
  <rcc rId="6576" sId="11" numFmtId="4">
    <oc r="D19">
      <v>7356</v>
    </oc>
    <nc r="D19"/>
  </rcc>
  <rcc rId="6577" sId="11" numFmtId="4">
    <oc r="D20">
      <v>1923</v>
    </oc>
    <nc r="D20"/>
  </rcc>
  <rcc rId="6578" sId="11" numFmtId="4">
    <oc r="D21">
      <v>1692</v>
    </oc>
    <nc r="D21"/>
  </rcc>
  <rcc rId="6579" sId="11" numFmtId="4">
    <oc r="G6">
      <v>81</v>
    </oc>
    <nc r="G6"/>
  </rcc>
  <rcc rId="6580" sId="11" numFmtId="4">
    <oc r="G7">
      <v>81</v>
    </oc>
    <nc r="G7"/>
  </rcc>
  <rcc rId="6581" sId="11" numFmtId="4">
    <oc r="G8">
      <v>81</v>
    </oc>
    <nc r="G8"/>
  </rcc>
  <rcc rId="6582" sId="11" numFmtId="4">
    <oc r="G9">
      <v>81</v>
    </oc>
    <nc r="G9"/>
  </rcc>
  <rcc rId="6583" sId="11" numFmtId="4">
    <oc r="G10">
      <v>81</v>
    </oc>
    <nc r="G10"/>
  </rcc>
  <rcc rId="6584" sId="11" numFmtId="4">
    <oc r="G11">
      <v>81</v>
    </oc>
    <nc r="G11"/>
  </rcc>
  <rcc rId="6585" sId="11" numFmtId="4">
    <oc r="G12">
      <v>81</v>
    </oc>
    <nc r="G12"/>
  </rcc>
  <rcc rId="6586" sId="11" numFmtId="4">
    <oc r="G13">
      <v>81</v>
    </oc>
    <nc r="G13"/>
  </rcc>
  <rcc rId="6587" sId="11" numFmtId="4">
    <oc r="G14">
      <v>81</v>
    </oc>
    <nc r="G14"/>
  </rcc>
  <rcc rId="6588" sId="11" numFmtId="4">
    <oc r="G15">
      <v>81</v>
    </oc>
    <nc r="G15"/>
  </rcc>
  <rcc rId="6589" sId="11" numFmtId="4">
    <oc r="G16">
      <v>81</v>
    </oc>
    <nc r="G16"/>
  </rcc>
  <rcc rId="6590" sId="11" numFmtId="4">
    <oc r="G17">
      <v>81</v>
    </oc>
    <nc r="G17"/>
  </rcc>
  <rcc rId="6591" sId="11" numFmtId="4">
    <oc r="G18">
      <v>81</v>
    </oc>
    <nc r="G18"/>
  </rcc>
  <rcc rId="6592" sId="11" numFmtId="4">
    <oc r="G19">
      <v>81</v>
    </oc>
    <nc r="G19"/>
  </rcc>
  <rcc rId="6593" sId="11" numFmtId="4">
    <oc r="G20">
      <v>81</v>
    </oc>
    <nc r="G20"/>
  </rcc>
  <rcc rId="6594" sId="11" numFmtId="4">
    <oc r="G21">
      <v>81</v>
    </oc>
    <nc r="G21"/>
  </rcc>
  <rcc rId="6595" sId="12" numFmtId="4">
    <oc r="E6">
      <v>1.3</v>
    </oc>
    <nc r="E6"/>
  </rcc>
  <rcc rId="6596" sId="12" numFmtId="4">
    <oc r="E7">
      <v>23.4</v>
    </oc>
    <nc r="E7"/>
  </rcc>
  <rcc rId="6597" sId="12" numFmtId="4">
    <oc r="E16">
      <v>1.3</v>
    </oc>
    <nc r="E16"/>
  </rcc>
  <rcc rId="6598" sId="12" numFmtId="4">
    <oc r="E17">
      <v>2.34</v>
    </oc>
    <nc r="E17"/>
  </rcc>
  <rcc rId="6599" sId="12" numFmtId="4">
    <oc r="E18">
      <v>1.56</v>
    </oc>
    <nc r="E18"/>
  </rcc>
  <rcc rId="6600" sId="12" numFmtId="4">
    <oc r="E19">
      <v>1.3</v>
    </oc>
    <nc r="E19"/>
  </rcc>
  <rcc rId="6601" sId="12" numFmtId="4">
    <oc r="E20">
      <v>737.1</v>
    </oc>
    <nc r="E20"/>
  </rcc>
  <rcc rId="6602" sId="12" numFmtId="4">
    <oc r="E21">
      <v>197.6</v>
    </oc>
    <nc r="E21"/>
  </rcc>
  <rcc rId="6603" sId="12" numFmtId="4">
    <oc r="E22">
      <v>127.4</v>
    </oc>
    <nc r="E22"/>
  </rcc>
  <rcc rId="6604" sId="12" numFmtId="4">
    <oc r="E23">
      <v>117</v>
    </oc>
    <nc r="E23"/>
  </rcc>
  <rcc rId="6605" sId="12" numFmtId="4">
    <oc r="E24">
      <v>127.4</v>
    </oc>
    <nc r="E24"/>
  </rcc>
  <rcc rId="6606" sId="12" numFmtId="4">
    <oc r="E25">
      <v>130</v>
    </oc>
    <nc r="E25"/>
  </rcc>
  <rcc rId="6607" sId="12" numFmtId="4">
    <oc r="E26">
      <v>65</v>
    </oc>
    <nc r="E26"/>
  </rcc>
  <rcc rId="6608" sId="12" numFmtId="4">
    <oc r="E27">
      <v>65</v>
    </oc>
    <nc r="E27"/>
  </rcc>
  <rcc rId="6609" sId="12" numFmtId="4">
    <oc r="E28">
      <v>715</v>
    </oc>
    <nc r="E28"/>
  </rcc>
  <rcc rId="6610" sId="12" numFmtId="4">
    <oc r="E29">
      <v>39.5</v>
    </oc>
    <nc r="E29"/>
  </rcc>
  <rcc rId="6611" sId="12" numFmtId="4">
    <oc r="E30">
      <v>689</v>
    </oc>
    <nc r="E30"/>
  </rcc>
  <rcc rId="6612" sId="12" numFmtId="4">
    <oc r="E31">
      <v>45.5</v>
    </oc>
    <nc r="E31"/>
  </rcc>
  <rcc rId="6613" sId="12" numFmtId="4">
    <oc r="E32">
      <v>39.5</v>
    </oc>
    <nc r="E32"/>
  </rcc>
  <rcc rId="6614" sId="12" numFmtId="4">
    <oc r="E33">
      <v>689</v>
    </oc>
    <nc r="E33"/>
  </rcc>
  <rcc rId="6615" sId="12" numFmtId="4">
    <oc r="E34">
      <v>58.5</v>
    </oc>
    <nc r="E34"/>
  </rcc>
  <rcc rId="6616" sId="12" numFmtId="4">
    <oc r="E35">
      <v>78.5</v>
    </oc>
    <nc r="E35"/>
  </rcc>
  <rcc rId="6617" sId="12" numFmtId="4">
    <oc r="E36">
      <v>58.5</v>
    </oc>
    <nc r="E36"/>
  </rcc>
  <rcc rId="6618" sId="12" numFmtId="4">
    <oc r="E37">
      <v>110.5</v>
    </oc>
    <nc r="E37"/>
  </rcc>
  <rcc rId="6619" sId="12" numFmtId="4">
    <oc r="E38">
      <v>58.5</v>
    </oc>
    <nc r="E38"/>
  </rcc>
  <rcc rId="6620" sId="12" numFmtId="4">
    <oc r="E39">
      <v>520</v>
    </oc>
    <nc r="E39"/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01" sId="1">
    <nc r="F94">
      <v>100</v>
    </nc>
  </rcc>
  <rcc rId="4902" sId="1">
    <oc r="F81">
      <v>286</v>
    </oc>
    <nc r="F81">
      <v>200</v>
    </nc>
  </rcc>
  <rcc rId="4903" sId="1">
    <oc r="F18">
      <v>629</v>
    </oc>
    <nc r="F18">
      <v>605</v>
    </nc>
  </rcc>
  <rcc rId="4904" sId="1">
    <oc r="F13">
      <v>4</v>
    </oc>
    <nc r="F13">
      <v>5</v>
    </nc>
  </rcc>
  <rcc rId="4905" sId="1">
    <oc r="F14">
      <v>4</v>
    </oc>
    <nc r="F14">
      <v>5</v>
    </nc>
  </rcc>
  <rcc rId="4906" sId="1">
    <oc r="F9">
      <v>4</v>
    </oc>
    <nc r="F9">
      <v>5</v>
    </nc>
  </rcc>
  <rcc rId="4907" sId="1">
    <oc r="F31">
      <v>115</v>
    </oc>
    <nc r="F31">
      <v>122</v>
    </nc>
  </rcc>
  <rfmt sheetId="2" sqref="E26" start="0" length="0">
    <dxf>
      <numFmt numFmtId="3" formatCode="#,##0"/>
    </dxf>
  </rfmt>
  <rcc rId="4908" sId="2" odxf="1" dxf="1">
    <nc r="F26">
      <f>SUM(F7:F25)</f>
    </nc>
    <odxf>
      <numFmt numFmtId="0" formatCode="General"/>
    </odxf>
    <ndxf>
      <numFmt numFmtId="3" formatCode="#,##0"/>
    </ndxf>
  </rcc>
  <rrc rId="4909" sId="2" ref="A24:XFD24" action="insertRow"/>
  <rfmt sheetId="2" sqref="B23:B24" start="0" length="0">
    <dxf>
      <border>
        <left style="thin">
          <color indexed="64"/>
        </left>
      </border>
    </dxf>
  </rfmt>
  <rfmt sheetId="2" sqref="I23:I24" start="0" length="0">
    <dxf>
      <border>
        <right style="thin">
          <color indexed="64"/>
        </right>
      </border>
    </dxf>
  </rfmt>
  <rfmt sheetId="2" sqref="B24:I24" start="0" length="0">
    <dxf>
      <border>
        <bottom style="thin">
          <color indexed="64"/>
        </bottom>
      </border>
    </dxf>
  </rfmt>
  <rfmt sheetId="2" sqref="B23:I2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2" sqref="B7:B24" start="0" length="0">
    <dxf>
      <border>
        <left style="medium">
          <color indexed="64"/>
        </left>
      </border>
    </dxf>
  </rfmt>
  <rfmt sheetId="2" sqref="B7" start="0" length="0">
    <dxf>
      <border>
        <top style="medium">
          <color indexed="64"/>
        </top>
      </border>
    </dxf>
  </rfmt>
  <rfmt sheetId="2" sqref="B7:B24" start="0" length="0">
    <dxf>
      <border>
        <right style="medium">
          <color indexed="64"/>
        </right>
      </border>
    </dxf>
  </rfmt>
  <rfmt sheetId="2" sqref="B24" start="0" length="0">
    <dxf>
      <border>
        <bottom style="medium">
          <color indexed="64"/>
        </bottom>
      </border>
    </dxf>
  </rfmt>
  <rfmt sheetId="2" sqref="I7:I25" start="0" length="0">
    <dxf>
      <border>
        <right style="medium">
          <color indexed="64"/>
        </right>
      </border>
    </dxf>
  </rfmt>
  <rcc rId="4910" sId="2" odxf="1" dxf="1">
    <nc r="B24" t="inlineStr">
      <is>
        <t>NÁHRADA - nespecifický druh</t>
      </is>
    </nc>
    <odxf>
      <font/>
      <alignment horizontal="left" vertical="top" wrapText="1" readingOrder="0"/>
    </odxf>
    <ndxf>
      <font>
        <sz val="10"/>
        <color auto="1"/>
        <name val="Arial"/>
        <scheme val="none"/>
      </font>
      <alignment horizontal="general" vertical="bottom" wrapText="0" readingOrder="0"/>
    </ndxf>
  </rcc>
  <rcc rId="4911" sId="2">
    <nc r="C24">
      <v>50</v>
    </nc>
  </rcc>
  <rcc rId="4912" sId="2">
    <nc r="D24">
      <f>AVERAGE(D7:D23)</f>
    </nc>
  </rcc>
  <rcc rId="4913" sId="2" numFmtId="4">
    <nc r="F24">
      <v>30</v>
    </nc>
  </rcc>
  <rcc rId="4914" sId="2">
    <nc r="E24">
      <f>C24*F24</f>
    </nc>
  </rcc>
  <rcc rId="4915" sId="2">
    <nc r="H24">
      <f>F24*G24*16</f>
    </nc>
  </rcc>
  <rcc rId="4916" sId="2">
    <nc r="I24">
      <f>D24*F24+H24</f>
    </nc>
  </rcc>
  <rcc rId="4917" sId="2" numFmtId="4">
    <nc r="G24">
      <v>20</v>
    </nc>
  </rcc>
  <rrc rId="4918" sId="2" ref="A8:XFD8" action="insertRow"/>
  <rm rId="4919" sheetId="2" source="B7:I7" destination="B8:I8" sourceSheetId="2">
    <undo index="0" exp="area" dr="I7:I24" r="I26" sId="2"/>
    <undo index="0" exp="area" dr="F7:F27" r="F28" sId="2"/>
    <undo index="0" exp="area" dr="D7:D24" r="D25" sId="2"/>
    <rfmt sheetId="2" sqref="B8" start="0" length="0">
      <dxf>
        <font>
          <sz val="10"/>
          <color auto="1"/>
          <name val="Arial"/>
          <scheme val="none"/>
        </font>
        <alignment horizontal="left" vertical="top" wrapText="1" readingOrder="0"/>
        <border outline="0">
          <left style="medium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2" sqref="C8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2" sqref="D8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rgb="FFFFFF99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2" sqref="E8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2" sqref="F8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bottom style="thin">
            <color indexed="64"/>
          </bottom>
        </border>
      </dxf>
    </rfmt>
    <rfmt sheetId="2" sqref="G8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rgb="FFFFFF99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2" sqref="H8" start="0" length="0">
      <dxf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2" sqref="I8" start="0" length="0">
      <dxf>
        <numFmt numFmtId="4" formatCode="#,##0.00"/>
        <fill>
          <patternFill patternType="solid">
            <bgColor rgb="FFCCFFFF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</rm>
  <rrc rId="4920" sId="2" ref="A8:XFD8" action="insertRow"/>
  <rfmt sheetId="2" sqref="B7:B8" start="0" length="0">
    <dxf>
      <border>
        <left style="thin">
          <color indexed="64"/>
        </left>
      </border>
    </dxf>
  </rfmt>
  <rfmt sheetId="2" sqref="B7:I7" start="0" length="0">
    <dxf>
      <border>
        <top style="thin">
          <color indexed="64"/>
        </top>
      </border>
    </dxf>
  </rfmt>
  <rfmt sheetId="2" sqref="I7:I8" start="0" length="0">
    <dxf>
      <border>
        <right style="thin">
          <color indexed="64"/>
        </right>
      </border>
    </dxf>
  </rfmt>
  <rfmt sheetId="2" sqref="B8:I8" start="0" length="0">
    <dxf>
      <border>
        <bottom style="thin">
          <color indexed="64"/>
        </bottom>
      </border>
    </dxf>
  </rfmt>
  <rfmt sheetId="2" sqref="B7:I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2" sqref="B6:I6" start="0" length="0">
    <dxf>
      <border>
        <bottom style="medium">
          <color indexed="64"/>
        </bottom>
      </border>
    </dxf>
  </rfmt>
  <rfmt sheetId="2" sqref="B7:B26" start="0" length="0">
    <dxf>
      <border>
        <left style="medium">
          <color indexed="64"/>
        </left>
      </border>
    </dxf>
  </rfmt>
  <rfmt sheetId="2" sqref="B7:B26" start="0" length="0">
    <dxf>
      <border>
        <right style="medium">
          <color indexed="64"/>
        </right>
      </border>
    </dxf>
  </rfmt>
  <rfmt sheetId="2" sqref="B27:I27" start="0" length="0">
    <dxf>
      <border>
        <top style="medium">
          <color indexed="64"/>
        </top>
      </border>
    </dxf>
  </rfmt>
  <rfmt sheetId="2" sqref="D7:D8">
    <dxf>
      <fill>
        <patternFill patternType="solid">
          <bgColor rgb="FFFFFF99"/>
        </patternFill>
      </fill>
    </dxf>
  </rfmt>
  <rfmt sheetId="2" sqref="G7:G8">
    <dxf>
      <fill>
        <patternFill patternType="solid">
          <bgColor rgb="FFFFFF99"/>
        </patternFill>
      </fill>
    </dxf>
  </rfmt>
  <rfmt sheetId="2" sqref="I7:I8">
    <dxf>
      <fill>
        <patternFill patternType="solid">
          <bgColor rgb="FFCCFFFF"/>
        </patternFill>
      </fill>
    </dxf>
  </rfmt>
  <rcc rId="4921" sId="2">
    <nc r="G7">
      <v>20</v>
    </nc>
  </rcc>
  <rfmt sheetId="2" sqref="D7:D8 G7:I8">
    <dxf>
      <numFmt numFmtId="4" formatCode="#,##0.00"/>
    </dxf>
  </rfmt>
  <rfmt sheetId="2" sqref="D7:D8 G7:I8">
    <dxf>
      <alignment horizontal="center" readingOrder="0"/>
    </dxf>
  </rfmt>
  <rcc rId="4922" sId="2" odxf="1" dxf="1" numFmtId="4">
    <nc r="G8">
      <v>20</v>
    </nc>
    <odxf>
      <font>
        <sz val="10"/>
        <color auto="1"/>
        <name val="Arial"/>
        <scheme val="none"/>
      </font>
      <alignment wrapText="0" readingOrder="0"/>
      <border outline="0">
        <top style="thin">
          <color indexed="64"/>
        </top>
      </border>
    </odxf>
    <ndxf>
      <font>
        <sz val="10"/>
        <color auto="1"/>
        <name val="Arial"/>
        <scheme val="none"/>
      </font>
      <alignment wrapText="1" readingOrder="0"/>
      <border outline="0">
        <top/>
      </border>
    </ndxf>
  </rcc>
  <rcc rId="4923" sId="2">
    <nc r="H7">
      <f>F7*G7*16</f>
    </nc>
  </rcc>
  <rcc rId="4924" sId="2" odxf="1" dxf="1">
    <nc r="H8">
      <f>F8*G8*16</f>
    </nc>
    <odxf>
      <border outline="0">
        <top style="thin">
          <color indexed="64"/>
        </top>
      </border>
    </odxf>
    <ndxf>
      <border outline="0">
        <top/>
      </border>
    </ndxf>
  </rcc>
  <rcc rId="4925" sId="2" odxf="1" dxf="1">
    <oc r="H9">
      <f>F9*G9*16</f>
    </oc>
    <nc r="H9">
      <f>F9*G9*16</f>
    </nc>
    <odxf/>
    <ndxf/>
  </rcc>
  <rcc rId="4926" sId="2">
    <nc r="I7">
      <f>D7*F7+H7</f>
    </nc>
  </rcc>
  <rcc rId="4927" sId="2" odxf="1" dxf="1">
    <nc r="I8">
      <f>D8*F8+H8</f>
    </nc>
    <odxf>
      <border outline="0">
        <top style="thin">
          <color indexed="64"/>
        </top>
      </border>
    </odxf>
    <ndxf>
      <border outline="0">
        <top/>
      </border>
    </ndxf>
  </rcc>
  <rcc rId="4928" sId="2" odxf="1" dxf="1">
    <oc r="I9">
      <f>D9*F9+H9</f>
    </oc>
    <nc r="I9">
      <f>D9*F9+H9</f>
    </nc>
    <odxf>
      <border outline="0">
        <right style="medium">
          <color indexed="64"/>
        </right>
      </border>
    </odxf>
    <ndxf>
      <border outline="0">
        <right style="thin">
          <color indexed="64"/>
        </right>
      </border>
    </ndxf>
  </rcc>
  <rcc rId="4929" sId="2" odxf="1" dxf="1" numFmtId="4">
    <nc r="D7">
      <v>496</v>
    </nc>
    <odxf>
      <font>
        <sz val="10"/>
        <color auto="1"/>
        <name val="Arial"/>
        <scheme val="none"/>
      </font>
    </odxf>
    <ndxf>
      <font>
        <sz val="10"/>
        <color auto="1"/>
        <name val="Arial"/>
        <scheme val="none"/>
      </font>
    </ndxf>
  </rcc>
  <rcc rId="4930" sId="2" odxf="1" dxf="1" numFmtId="4">
    <nc r="D8">
      <v>496</v>
    </nc>
    <odxf>
      <font>
        <sz val="10"/>
        <color auto="1"/>
        <name val="Arial"/>
        <scheme val="none"/>
      </font>
      <border outline="0">
        <top style="thin">
          <color indexed="64"/>
        </top>
      </border>
    </odxf>
    <ndxf>
      <font>
        <sz val="10"/>
        <color auto="1"/>
        <name val="Arial"/>
        <scheme val="none"/>
      </font>
      <border outline="0">
        <top/>
      </border>
    </ndxf>
  </rcc>
  <rcv guid="{3D47E4BC-948D-4C9D-939A-6EE571623F01}" action="delete"/>
  <rcv guid="{3D47E4BC-948D-4C9D-939A-6EE571623F01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31" sId="2" xfDxf="1" dxf="1">
    <nc r="B7" t="inlineStr">
      <is>
        <t>Allium (nízké)</t>
      </is>
    </nc>
    <n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ndxf>
  </rcc>
  <rcc rId="4932" sId="2" xfDxf="1" dxf="1">
    <nc r="C7">
      <v>30</v>
    </nc>
    <ndxf>
      <border outline="0">
        <right style="thin">
          <color indexed="64"/>
        </right>
        <bottom style="thin">
          <color indexed="64"/>
        </bottom>
      </border>
    </ndxf>
  </rcc>
  <rcc rId="4933" sId="2" xfDxf="1" dxf="1">
    <nc r="B8" t="inlineStr">
      <is>
        <t>Allium (vysoké)</t>
      </is>
    </nc>
    <n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c rId="4934" sId="2" xfDxf="1" dxf="1">
    <nc r="C8">
      <v>15</v>
    </nc>
    <n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7:C8">
    <dxf>
      <alignment horizontal="center" readingOrder="0"/>
    </dxf>
  </rfmt>
  <rfmt sheetId="2" sqref="E7:F8">
    <dxf>
      <alignment horizontal="center" readingOrder="0"/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35" sId="2">
    <oc r="F29">
      <f>SUM(F9:F28)</f>
    </oc>
    <nc r="F29">
      <f>SUM(F7:F28)</f>
    </nc>
  </rcc>
  <rcc rId="4936" sId="2">
    <nc r="E7">
      <f>C7*F7</f>
    </nc>
  </rcc>
  <rcc rId="4937" sId="2" odxf="1" dxf="1">
    <nc r="E8">
      <f>C8*F8</f>
    </nc>
    <odxf>
      <border outline="0">
        <top style="thin">
          <color indexed="64"/>
        </top>
      </border>
    </odxf>
    <ndxf>
      <border outline="0">
        <top/>
      </border>
    </ndxf>
  </rcc>
  <rcc rId="4938" sId="2" odxf="1" dxf="1">
    <oc r="E9">
      <f>C9*F9</f>
    </oc>
    <nc r="E9">
      <f>C9*F9</f>
    </nc>
    <odxf>
      <font/>
      <numFmt numFmtId="3" formatCode="#,##0"/>
      <alignment wrapText="1" readingOrder="0"/>
    </odxf>
    <ndxf>
      <font>
        <sz val="10"/>
        <color auto="1"/>
        <name val="Arial"/>
        <scheme val="none"/>
      </font>
      <numFmt numFmtId="0" formatCode="General"/>
      <alignment wrapText="0" readingOrder="0"/>
    </ndxf>
  </rcc>
  <rcc rId="4939" sId="2" odxf="1" dxf="1">
    <oc r="E10">
      <f>C10*F10</f>
    </oc>
    <nc r="E10">
      <f>C10*F10</f>
    </nc>
    <odxf>
      <font/>
      <numFmt numFmtId="3" formatCode="#,##0"/>
      <alignment wrapText="1" readingOrder="0"/>
    </odxf>
    <ndxf>
      <font>
        <sz val="10"/>
        <color auto="1"/>
        <name val="Arial"/>
        <scheme val="none"/>
      </font>
      <numFmt numFmtId="0" formatCode="General"/>
      <alignment wrapText="0" readingOrder="0"/>
    </ndxf>
  </rcc>
  <rfmt sheetId="2" sqref="E7:E10">
    <dxf>
      <numFmt numFmtId="4" formatCode="#,##0.00"/>
    </dxf>
  </rfmt>
  <rfmt sheetId="2" sqref="E7:E10">
    <dxf>
      <numFmt numFmtId="3" formatCode="#,##0"/>
    </dxf>
  </rfmt>
  <rfmt sheetId="2" sqref="C17">
    <dxf>
      <alignment vertical="bottom" readingOrder="0"/>
    </dxf>
  </rfmt>
  <rfmt sheetId="2" sqref="I7:I26" start="0" length="0">
    <dxf>
      <border>
        <right style="medium">
          <color indexed="64"/>
        </right>
      </border>
    </dxf>
  </rfmt>
  <rcc rId="4940" sId="2" numFmtId="4">
    <oc r="F26">
      <v>30</v>
    </oc>
    <nc r="F26">
      <v>100</v>
    </nc>
  </rcc>
  <rcc rId="4941" sId="2">
    <nc r="F7">
      <v>50</v>
    </nc>
  </rcc>
  <rcc rId="4942" sId="2">
    <nc r="F8">
      <v>50</v>
    </nc>
  </rcc>
  <rcc rId="4943" sId="2" numFmtId="4">
    <oc r="F24">
      <v>650</v>
    </oc>
    <nc r="F24">
      <v>700</v>
    </nc>
  </rcc>
  <rcc rId="4944" sId="2" numFmtId="4">
    <oc r="F19">
      <v>180</v>
    </oc>
    <nc r="F19">
      <v>210</v>
    </nc>
  </rcc>
  <rcc rId="4945" sId="2" numFmtId="4">
    <oc r="F11">
      <v>25</v>
    </oc>
    <nc r="F11">
      <v>50</v>
    </nc>
  </rcc>
  <rcc rId="4946" sId="2" numFmtId="4">
    <oc r="F14">
      <v>150</v>
    </oc>
    <nc r="F14">
      <v>145</v>
    </nc>
  </rcc>
  <rrc rId="4947" sId="3" ref="A16:XFD16" action="insertRow"/>
  <rfmt sheetId="3" sqref="B15:B16" start="0" length="0">
    <dxf>
      <border>
        <left style="thin">
          <color indexed="64"/>
        </left>
      </border>
    </dxf>
  </rfmt>
  <rfmt sheetId="3" sqref="I15:I16" start="0" length="0">
    <dxf>
      <border>
        <right style="thin">
          <color indexed="64"/>
        </right>
      </border>
    </dxf>
  </rfmt>
  <rfmt sheetId="3" sqref="B16:I16" start="0" length="0">
    <dxf>
      <border>
        <bottom style="thin">
          <color indexed="64"/>
        </bottom>
      </border>
    </dxf>
  </rfmt>
  <rfmt sheetId="3" sqref="B15:I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4948" sId="3" odxf="1" dxf="1">
    <nc r="B16" t="inlineStr">
      <is>
        <t>NÁHRADA - nespecifický druh</t>
      </is>
    </nc>
    <odxf>
      <font>
        <color indexed="8"/>
      </font>
      <alignment vertical="top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odxf>
    <ndxf>
      <font>
        <sz val="10"/>
        <color auto="1"/>
        <name val="Arial"/>
        <scheme val="none"/>
      </font>
      <alignment vertical="bottom" wrapText="0" readingOrder="0"/>
      <border outline="0">
        <left style="medium">
          <color indexed="64"/>
        </left>
        <right style="medium">
          <color indexed="64"/>
        </right>
        <bottom/>
      </border>
    </ndxf>
  </rcc>
  <rrc rId="4949" sId="2" ref="A51:XFD51" action="insertRow"/>
  <rcc rId="4950" sId="2" odxf="1" dxf="1">
    <nc r="B51" t="inlineStr">
      <is>
        <t>NÁHRADA - nespecifický druh</t>
      </is>
    </nc>
    <odxf>
      <font/>
      <alignment vertical="top" wrapText="1" readingOrder="0"/>
      <border outline="0">
        <top/>
        <bottom/>
      </border>
    </odxf>
    <ndxf>
      <font>
        <sz val="10"/>
        <color auto="1"/>
        <name val="Arial"/>
        <scheme val="none"/>
      </font>
      <alignment vertical="bottom" wrapText="0" readingOrder="0"/>
      <border outline="0">
        <top style="thin">
          <color indexed="64"/>
        </top>
        <bottom style="medium">
          <color indexed="64"/>
        </bottom>
      </border>
    </ndxf>
  </rcc>
  <rcc rId="4951" sId="2">
    <nc r="C51">
      <v>50</v>
    </nc>
  </rcc>
  <rcc rId="4952" sId="2">
    <nc r="D51">
      <f>AVERAGE(D47:D50)</f>
    </nc>
  </rcc>
  <rrc rId="4953" sId="2" eol="1" ref="A54:XFD54" action="insertRow"/>
  <rcc rId="4954" sId="2" odxf="1" dxf="1">
    <nc r="F54">
      <f>SUM(F47:F53)</f>
    </nc>
    <odxf>
      <numFmt numFmtId="0" formatCode="General"/>
    </odxf>
    <ndxf>
      <numFmt numFmtId="3" formatCode="#,##0"/>
    </ndxf>
  </rcc>
  <rcc rId="4955" sId="2" numFmtId="4">
    <nc r="F51">
      <v>50</v>
    </nc>
  </rcc>
  <rcc rId="4956" sId="2" numFmtId="4">
    <oc r="F47">
      <v>198</v>
    </oc>
    <nc r="F47">
      <v>190</v>
    </nc>
  </rcc>
  <rcc rId="4957" sId="2" numFmtId="4">
    <oc r="F50">
      <v>711</v>
    </oc>
    <nc r="F50">
      <v>670</v>
    </nc>
  </rcc>
  <rcc rId="4958" sId="2" numFmtId="4">
    <oc r="F49">
      <v>45</v>
    </oc>
    <nc r="F49">
      <v>44</v>
    </nc>
  </rcc>
  <rfmt sheetId="2" sqref="G51" start="0" length="0">
    <dxf>
      <border outline="0">
        <top style="thin">
          <color indexed="64"/>
        </top>
        <bottom style="thin">
          <color indexed="64"/>
        </bottom>
      </border>
    </dxf>
  </rfmt>
  <rcc rId="4959" sId="2" odxf="1" dxf="1">
    <nc r="H51">
      <f>F51*G51*6</f>
    </nc>
    <odxf>
      <border outline="0">
        <bottom/>
      </border>
    </odxf>
    <ndxf>
      <border outline="0">
        <bottom style="thin">
          <color indexed="64"/>
        </bottom>
      </border>
    </ndxf>
  </rcc>
  <rcc rId="4960" sId="2" odxf="1" dxf="1">
    <nc r="I51">
      <f>D51*F51+H51</f>
    </nc>
    <odxf>
      <border outline="0">
        <bottom/>
      </border>
    </odxf>
    <ndxf>
      <border outline="0">
        <bottom style="thin">
          <color indexed="64"/>
        </bottom>
      </border>
    </ndxf>
  </rcc>
  <rfmt sheetId="2" sqref="C47:I51">
    <dxf>
      <alignment vertical="bottom" readingOrder="0"/>
    </dxf>
  </rfmt>
  <rcc rId="4961" sId="2" odxf="1" dxf="1">
    <nc r="E51">
      <f>C51*F51</f>
    </nc>
    <odxf>
      <border outline="0">
        <bottom/>
      </border>
    </odxf>
    <ndxf>
      <border outline="0">
        <bottom style="thin">
          <color indexed="64"/>
        </bottom>
      </border>
    </ndxf>
  </rcc>
  <rcc rId="4962" sId="2" numFmtId="4">
    <nc r="G51">
      <v>20</v>
    </nc>
  </rcc>
  <rfmt sheetId="2" sqref="H47:I51" start="0" length="2147483647">
    <dxf>
      <font>
        <b val="0"/>
      </font>
    </dxf>
  </rfmt>
  <rfmt sheetId="3" sqref="B15:B16" start="0" length="0">
    <dxf>
      <border>
        <left style="thin">
          <color indexed="64"/>
        </left>
      </border>
    </dxf>
  </rfmt>
  <rfmt sheetId="3" sqref="B16:I16" start="0" length="0">
    <dxf>
      <border>
        <bottom style="thin">
          <color indexed="64"/>
        </bottom>
      </border>
    </dxf>
  </rfmt>
  <rfmt sheetId="3" sqref="B6:B16" start="0" length="0">
    <dxf>
      <border>
        <left style="medium">
          <color indexed="64"/>
        </left>
      </border>
    </dxf>
  </rfmt>
  <rfmt sheetId="3" sqref="B6:B16" start="0" length="0">
    <dxf>
      <border>
        <right style="medium">
          <color indexed="64"/>
        </right>
      </border>
    </dxf>
  </rfmt>
  <rfmt sheetId="3" sqref="B16" start="0" length="0">
    <dxf>
      <border>
        <bottom style="medium">
          <color indexed="64"/>
        </bottom>
      </border>
    </dxf>
  </rfmt>
  <rfmt sheetId="3" sqref="B17:I17" start="0" length="0">
    <dxf>
      <border>
        <top style="medium">
          <color indexed="64"/>
        </top>
      </border>
    </dxf>
  </rfmt>
  <rcc rId="4963" sId="3">
    <nc r="C16">
      <v>35</v>
    </nc>
  </rcc>
  <rcc rId="4964" sId="3">
    <nc r="D16">
      <f>AVERAGE(D6:D15)</f>
    </nc>
  </rcc>
  <rcc rId="4965" sId="3" odxf="1" dxf="1">
    <nc r="E16">
      <f>C16*F16</f>
    </nc>
    <odxf>
      <border outline="0">
        <bottom/>
      </border>
    </odxf>
    <ndxf>
      <border outline="0">
        <bottom style="thin">
          <color indexed="64"/>
        </bottom>
      </border>
    </ndxf>
  </rcc>
  <rcc rId="4966" sId="3" odxf="1" dxf="1" numFmtId="4">
    <nc r="G16">
      <v>7</v>
    </nc>
    <odxf>
      <border outline="0">
        <bottom/>
      </border>
    </odxf>
    <ndxf>
      <border outline="0">
        <bottom style="thin">
          <color indexed="64"/>
        </bottom>
      </border>
    </ndxf>
  </rcc>
  <rcc rId="4967" sId="3" odxf="1" dxf="1">
    <nc r="H16">
      <f>F16*G16*9</f>
    </nc>
    <odxf>
      <border outline="0">
        <bottom/>
      </border>
    </odxf>
    <ndxf>
      <border outline="0">
        <bottom style="thin">
          <color indexed="64"/>
        </bottom>
      </border>
    </ndxf>
  </rcc>
  <rcc rId="4968" sId="3" odxf="1" dxf="1">
    <nc r="I16">
      <f>D16*F16+H16</f>
    </nc>
    <odxf>
      <border outline="0">
        <bottom/>
      </border>
    </odxf>
    <ndxf>
      <border outline="0">
        <bottom style="thin">
          <color indexed="64"/>
        </bottom>
      </border>
    </ndxf>
  </rcc>
  <rfmt sheetId="3" sqref="I6:I16" start="0" length="0">
    <dxf>
      <border>
        <right style="medium">
          <color indexed="64"/>
        </right>
      </border>
    </dxf>
  </rfmt>
  <rcc rId="4969" sId="3">
    <nc r="F19">
      <f>SUM(F6:F18)</f>
    </nc>
  </rcc>
  <rcc rId="4970" sId="3">
    <nc r="F16">
      <v>20</v>
    </nc>
  </rcc>
  <rcc rId="4971" sId="3">
    <oc r="F14">
      <v>124</v>
    </oc>
    <nc r="F14">
      <v>120</v>
    </nc>
  </rcc>
  <rcc rId="4972" sId="3">
    <oc r="F10">
      <v>132</v>
    </oc>
    <nc r="F10">
      <v>130</v>
    </nc>
  </rcc>
  <rcc rId="4973" sId="3">
    <oc r="F6">
      <v>166</v>
    </oc>
    <nc r="F6">
      <v>160</v>
    </nc>
  </rcc>
  <rcc rId="4974" sId="3">
    <oc r="F11">
      <v>118</v>
    </oc>
    <nc r="F11">
      <v>110</v>
    </nc>
  </rcc>
  <rfmt sheetId="3" sqref="E6:E16">
    <dxf>
      <numFmt numFmtId="1" formatCode="0"/>
    </dxf>
  </rfmt>
  <rfmt sheetId="3" sqref="E6:E16">
    <dxf>
      <numFmt numFmtId="3" formatCode="#,##0"/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75" sId="4" ref="A187:XFD187" action="insertRow"/>
  <rm rId="4976" sheetId="4" source="B188:E188" destination="B187:E187" sourceSheetId="4">
    <undo index="0" exp="area" dr="E6:E188" r="E189" sId="4"/>
    <rfmt sheetId="4" sqref="B187" start="0" length="0">
      <dxf>
        <font>
          <sz val="10"/>
          <color auto="1"/>
          <name val="Arial"/>
          <scheme val="none"/>
        </font>
        <alignment horizontal="left" vertical="top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</border>
      </dxf>
    </rfmt>
    <rfmt sheetId="4" sqref="C187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4" sqref="D187" start="0" length="0">
      <dxf>
        <font>
          <sz val="10"/>
          <color auto="1"/>
          <name val="Arial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4" sqref="E187" start="0" length="0">
      <dxf>
        <numFmt numFmtId="4" formatCode="#,##0.00"/>
        <fill>
          <patternFill patternType="solid">
            <bgColor indexed="41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dxf>
    </rfmt>
  </rm>
  <rfmt sheetId="4" sqref="B188" start="0" length="0">
    <dxf>
      <border>
        <left style="thin">
          <color indexed="64"/>
        </left>
      </border>
    </dxf>
  </rfmt>
  <rfmt sheetId="4" sqref="B188:E188" start="0" length="0">
    <dxf>
      <border>
        <top style="thin">
          <color indexed="64"/>
        </top>
      </border>
    </dxf>
  </rfmt>
  <rfmt sheetId="4" sqref="E188" start="0" length="0">
    <dxf>
      <border>
        <right style="thin">
          <color indexed="64"/>
        </right>
      </border>
    </dxf>
  </rfmt>
  <rfmt sheetId="4" sqref="B188:E188" start="0" length="0">
    <dxf>
      <border>
        <bottom style="thin">
          <color indexed="64"/>
        </bottom>
      </border>
    </dxf>
  </rfmt>
  <rfmt sheetId="4" sqref="B188:E18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4" sqref="C188">
    <dxf>
      <fill>
        <patternFill patternType="solid">
          <bgColor rgb="FFFFFF99"/>
        </patternFill>
      </fill>
    </dxf>
  </rfmt>
  <rfmt sheetId="4" sqref="E188">
    <dxf>
      <fill>
        <patternFill patternType="solid">
          <bgColor rgb="FFCCFFFF"/>
        </patternFill>
      </fill>
    </dxf>
  </rfmt>
  <rcc rId="4977" sId="4" odxf="1" dxf="1">
    <nc r="E188">
      <f>C188*D188</f>
    </nc>
    <odxf>
      <numFmt numFmtId="0" formatCode="General"/>
      <fill>
        <patternFill>
          <bgColor rgb="FFCCFFFF"/>
        </patternFill>
      </fill>
      <alignment horizontal="general" vertical="bottom" readingOrder="0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4" formatCode="#,##0.00"/>
      <fill>
        <patternFill>
          <bgColor indexed="41"/>
        </patternFill>
      </fill>
      <alignment horizontal="center" vertical="top" readingOrder="0"/>
      <border outline="0">
        <right style="medium">
          <color indexed="64"/>
        </right>
        <top/>
        <bottom/>
      </border>
    </ndxf>
  </rcc>
  <rcc rId="4978" sId="4" odxf="1" dxf="1">
    <nc r="C188">
      <f>AVERAGE(C6:C187)</f>
    </nc>
    <odxf>
      <numFmt numFmtId="0" formatCode="General"/>
    </odxf>
    <ndxf>
      <numFmt numFmtId="4" formatCode="#,##0.00"/>
    </ndxf>
  </rcc>
  <rfmt sheetId="4" sqref="C188">
    <dxf>
      <alignment horizontal="center" readingOrder="0"/>
    </dxf>
  </rfmt>
  <rcc rId="4979" sId="4">
    <nc r="D188">
      <v>100</v>
    </nc>
  </rcc>
  <rfmt sheetId="4" sqref="D188">
    <dxf>
      <alignment horizontal="center" readingOrder="0"/>
    </dxf>
  </rfmt>
  <rcc rId="4980" sId="4">
    <nc r="D190">
      <f>SUM(D6:D189)</f>
    </nc>
  </rcc>
  <rcc rId="4981" sId="4" odxf="1" dxf="1">
    <nc r="B188" t="inlineStr">
      <is>
        <t>NÁHRADA - nespecifický druh</t>
      </is>
    </nc>
    <o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odxf>
    <ndxf>
      <border outline="0">
        <left style="medium">
          <color indexed="64"/>
        </left>
        <right style="medium">
          <color indexed="64"/>
        </right>
        <bottom/>
      </border>
    </ndxf>
  </rcc>
  <rfmt sheetId="4" sqref="B189:E189" start="0" length="0">
    <dxf>
      <border>
        <top style="medium">
          <color indexed="64"/>
        </top>
      </border>
    </dxf>
  </rfmt>
  <rfmt sheetId="4" sqref="E187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4" sqref="E18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4" sqref="E6:E188" start="0" length="0">
    <dxf>
      <border>
        <right style="medium">
          <color indexed="64"/>
        </right>
      </border>
    </dxf>
  </rfmt>
  <rfmt sheetId="4" sqref="D195:D196">
    <dxf>
      <numFmt numFmtId="3" formatCode="#,##0"/>
    </dxf>
  </rfmt>
  <rfmt sheetId="4" sqref="C189" start="0" length="0">
    <dxf>
      <border>
        <left style="thin">
          <color indexed="64"/>
        </left>
      </border>
    </dxf>
  </rfmt>
  <rfmt sheetId="4" sqref="C189:D189" start="0" length="0">
    <dxf>
      <border>
        <top style="thin">
          <color indexed="64"/>
        </top>
      </border>
    </dxf>
  </rfmt>
  <rfmt sheetId="4" sqref="D189" start="0" length="0">
    <dxf>
      <border>
        <right style="thin">
          <color indexed="64"/>
        </right>
      </border>
    </dxf>
  </rfmt>
  <rfmt sheetId="4" sqref="C189:D189" start="0" length="0">
    <dxf>
      <border>
        <bottom style="thin">
          <color indexed="64"/>
        </bottom>
      </border>
    </dxf>
  </rfmt>
  <rfmt sheetId="4" sqref="C189:D18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4" sqref="B189:E189" start="0" length="0">
    <dxf>
      <border>
        <top style="medium">
          <color indexed="64"/>
        </top>
      </border>
    </dxf>
  </rfmt>
  <rfmt sheetId="4" sqref="B189:E189" start="0" length="0">
    <dxf>
      <border>
        <bottom style="medium">
          <color indexed="64"/>
        </bottom>
      </border>
    </dxf>
  </rfmt>
  <rfmt sheetId="4" sqref="B189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4" sqref="B197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cc rId="4982" sId="4">
    <oc r="D11">
      <v>70</v>
    </oc>
    <nc r="D11">
      <v>60</v>
    </nc>
  </rcc>
  <rcc rId="4983" sId="4">
    <oc r="D16">
      <v>80</v>
    </oc>
    <nc r="D16">
      <v>70</v>
    </nc>
  </rcc>
  <rcc rId="4984" sId="4">
    <oc r="D29">
      <v>110</v>
    </oc>
    <nc r="D29">
      <v>100</v>
    </nc>
  </rcc>
  <rcc rId="4985" sId="4">
    <oc r="D33">
      <v>110</v>
    </oc>
    <nc r="D33">
      <v>90</v>
    </nc>
  </rcc>
  <rcc rId="4986" sId="4">
    <oc r="D60">
      <v>70</v>
    </oc>
    <nc r="D60">
      <v>60</v>
    </nc>
  </rcc>
  <rcc rId="4987" sId="4">
    <oc r="D63">
      <v>60</v>
    </oc>
    <nc r="D63">
      <v>50</v>
    </nc>
  </rcc>
  <rcc rId="4988" sId="4">
    <oc r="D71">
      <v>100</v>
    </oc>
    <nc r="D71">
      <v>90</v>
    </nc>
  </rcc>
  <rcc rId="4989" sId="4">
    <oc r="D75">
      <v>100</v>
    </oc>
    <nc r="D75">
      <v>90</v>
    </nc>
  </rcc>
  <rcc rId="4990" sId="4">
    <oc r="D162">
      <v>95</v>
    </oc>
    <nc r="D162">
      <v>85</v>
    </nc>
  </rcc>
  <rrc rId="4991" sId="5" ref="A6:XFD6" action="insertRow"/>
  <rrc rId="4992" sId="5" ref="A6:XFD6" action="insertRow"/>
  <rm rId="4993" sheetId="5" source="B5:I5" destination="B7:I7" sourceSheetId="5">
    <undo index="0" exp="area" dr="I5:I23" r="I24" sId="5"/>
    <rfmt sheetId="5" sqref="B7" start="0" length="0">
      <dxf>
        <font>
          <sz val="10"/>
          <color auto="1"/>
          <name val="Arial"/>
          <scheme val="none"/>
        </font>
        <alignment horizontal="left" vertical="top" wrapText="1" readingOrder="0"/>
        <border outline="0">
          <left style="medium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5" sqref="C7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center" wrapText="1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5" sqref="D7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5" sqref="E7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5" sqref="F7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bottom style="thin">
            <color indexed="64"/>
          </bottom>
        </border>
      </dxf>
    </rfmt>
    <rfmt sheetId="5" sqref="G7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5" sqref="H7" start="0" length="0">
      <dxf>
        <numFmt numFmtId="4" formatCode="#,##0.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5" sqref="I7" start="0" length="0">
      <dxf>
        <numFmt numFmtId="4" formatCode="#,##0.00"/>
        <fill>
          <patternFill patternType="solid">
            <bgColor indexed="41"/>
          </patternFill>
        </fill>
        <alignment horizontal="center" vertical="center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</rm>
  <rfmt sheetId="5" sqref="B5:B6" start="0" length="0">
    <dxf>
      <border>
        <left style="thin">
          <color indexed="64"/>
        </left>
      </border>
    </dxf>
  </rfmt>
  <rfmt sheetId="5" sqref="B5:I5" start="0" length="0">
    <dxf>
      <border>
        <top style="thin">
          <color indexed="64"/>
        </top>
      </border>
    </dxf>
  </rfmt>
  <rfmt sheetId="5" sqref="I5:I6" start="0" length="0">
    <dxf>
      <border>
        <right style="thin">
          <color indexed="64"/>
        </right>
      </border>
    </dxf>
  </rfmt>
  <rfmt sheetId="5" sqref="B6:I6" start="0" length="0">
    <dxf>
      <border>
        <bottom style="thin">
          <color indexed="64"/>
        </bottom>
      </border>
    </dxf>
  </rfmt>
  <rfmt sheetId="5" sqref="B5:I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5" sqref="B5:B23" start="0" length="0">
    <dxf>
      <border>
        <left style="medium">
          <color indexed="64"/>
        </left>
      </border>
    </dxf>
  </rfmt>
  <rfmt sheetId="5" sqref="B5" start="0" length="0">
    <dxf>
      <border>
        <top style="medium">
          <color indexed="64"/>
        </top>
      </border>
    </dxf>
  </rfmt>
  <rfmt sheetId="5" sqref="B5:B23" start="0" length="0">
    <dxf>
      <border>
        <right style="medium">
          <color indexed="64"/>
        </right>
      </border>
    </dxf>
  </rfmt>
  <rfmt sheetId="5" sqref="C5:I5" start="0" length="0">
    <dxf>
      <border>
        <top style="medium">
          <color indexed="64"/>
        </top>
      </border>
    </dxf>
  </rfmt>
  <rfmt sheetId="5" sqref="I5:I23" start="0" length="0">
    <dxf>
      <border>
        <right style="medium">
          <color indexed="64"/>
        </right>
      </border>
    </dxf>
  </rfmt>
  <rfmt sheetId="5" sqref="D5">
    <dxf>
      <fill>
        <patternFill patternType="solid">
          <bgColor rgb="FFFFFF99"/>
        </patternFill>
      </fill>
    </dxf>
  </rfmt>
  <rfmt sheetId="5" sqref="G5">
    <dxf>
      <fill>
        <patternFill patternType="solid">
          <bgColor rgb="FFFFFF99"/>
        </patternFill>
      </fill>
    </dxf>
  </rfmt>
  <rfmt sheetId="5" sqref="I5">
    <dxf>
      <fill>
        <patternFill patternType="solid">
          <bgColor rgb="FFCCFFFF"/>
        </patternFill>
      </fill>
    </dxf>
  </rfmt>
  <rcc rId="4994" sId="5">
    <nc r="B5" t="inlineStr">
      <is>
        <t>Allium (nízké)</t>
      </is>
    </nc>
  </rcc>
  <rcc rId="4995" sId="5" odxf="1" dxf="1">
    <nc r="C5">
      <v>30</v>
    </nc>
    <odxf>
      <alignment horizontal="general" vertical="bottom" readingOrder="0"/>
    </odxf>
    <ndxf>
      <alignment horizontal="center" vertical="top" readingOrder="0"/>
    </ndxf>
  </rcc>
  <rcc rId="4996" sId="5" odxf="1" dxf="1">
    <nc r="B6" t="inlineStr">
      <is>
        <t>Allium (vysoké)</t>
      </is>
    </nc>
    <odxf>
      <font/>
      <alignment horizontal="left" vertical="top" wrapText="1" readingOrder="0"/>
    </odxf>
    <ndxf>
      <font>
        <sz val="10"/>
        <color auto="1"/>
        <name val="Arial"/>
        <scheme val="none"/>
      </font>
      <alignment horizontal="general" vertical="bottom" wrapText="0" readingOrder="0"/>
    </ndxf>
  </rcc>
  <rcc rId="4997" sId="5" odxf="1" dxf="1">
    <nc r="C6">
      <v>15</v>
    </nc>
    <odxf>
      <font/>
      <numFmt numFmtId="3" formatCode="#,##0"/>
      <alignment vertical="center" wrapText="1" readingOrder="0"/>
    </odxf>
    <ndxf>
      <font>
        <sz val="10"/>
        <color auto="1"/>
        <name val="Arial"/>
        <scheme val="none"/>
      </font>
      <numFmt numFmtId="0" formatCode="General"/>
      <alignment vertical="top" wrapText="0" readingOrder="0"/>
    </ndxf>
  </rcc>
  <rfmt sheetId="5" sqref="D5" start="0" length="0">
    <dxf>
      <numFmt numFmtId="4" formatCode="#,##0.00"/>
    </dxf>
  </rfmt>
  <rcc rId="4998" sId="5" numFmtId="4">
    <nc r="D5">
      <v>493</v>
    </nc>
  </rcc>
  <rcc rId="4999" sId="5" numFmtId="4">
    <nc r="D6">
      <v>493</v>
    </nc>
  </rcc>
  <rfmt sheetId="5" sqref="D5:I6">
    <dxf>
      <alignment horizontal="center" readingOrder="0"/>
    </dxf>
  </rfmt>
  <rfmt sheetId="5" sqref="E6" start="0" length="0">
    <dxf>
      <font>
        <sz val="10"/>
        <color auto="1"/>
        <name val="Arial"/>
        <scheme val="none"/>
      </font>
      <numFmt numFmtId="0" formatCode="General"/>
      <alignment vertical="top" wrapText="0" readingOrder="0"/>
      <border outline="0">
        <top style="medium">
          <color indexed="64"/>
        </top>
      </border>
    </dxf>
  </rfmt>
  <rfmt sheetId="5" sqref="E7" start="0" length="0">
    <dxf>
      <font>
        <sz val="10"/>
        <color auto="1"/>
        <name val="Arial"/>
        <scheme val="none"/>
      </font>
      <numFmt numFmtId="0" formatCode="General"/>
      <alignment vertical="top" wrapText="0" readingOrder="0"/>
      <border outline="0">
        <top style="medium">
          <color indexed="64"/>
        </top>
      </border>
    </dxf>
  </rfmt>
  <rfmt sheetId="5" sqref="E5" start="0" length="0">
    <dxf>
      <border>
        <top style="thin">
          <color indexed="64"/>
        </top>
      </border>
    </dxf>
  </rfmt>
  <rfmt sheetId="5" sqref="E5:E7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fmt sheetId="5" sqref="B4:I4" start="0" length="0">
    <dxf>
      <border>
        <bottom style="medium">
          <color indexed="64"/>
        </bottom>
      </border>
    </dxf>
  </rfmt>
  <rcc rId="5000" sId="5">
    <nc r="G5">
      <v>39</v>
    </nc>
  </rcc>
  <rcc rId="5001" sId="5" numFmtId="4">
    <nc r="G6">
      <v>39</v>
    </nc>
  </rcc>
  <rfmt sheetId="5" sqref="G5:I6">
    <dxf>
      <numFmt numFmtId="4" formatCode="#,##0.00"/>
    </dxf>
  </rfmt>
  <rfmt sheetId="5" sqref="C5:I23">
    <dxf>
      <alignment vertical="bottom" readingOrder="0"/>
    </dxf>
  </rfmt>
  <rfmt sheetId="5" sqref="C30:I33">
    <dxf>
      <numFmt numFmtId="2" formatCode="0.00"/>
      <alignment vertical="bottom" readingOrder="0"/>
    </dxf>
  </rfmt>
  <rfmt sheetId="5" sqref="H30:I33" start="0" length="2147483647">
    <dxf>
      <font>
        <b val="0"/>
      </font>
    </dxf>
  </rfmt>
  <rfmt sheetId="5" sqref="H30:I33 E30:E33">
    <dxf>
      <numFmt numFmtId="4" formatCode="#,##0.00"/>
    </dxf>
  </rfmt>
  <rfmt sheetId="5" sqref="E30:E33">
    <dxf>
      <numFmt numFmtId="3" formatCode="#,##0"/>
    </dxf>
  </rfmt>
  <rfmt sheetId="5" sqref="C30:C33 F30:F33">
    <dxf>
      <numFmt numFmtId="3" formatCode="#,##0"/>
    </dxf>
  </rfmt>
  <rfmt sheetId="5" sqref="H43:I47" start="0" length="2147483647">
    <dxf>
      <font>
        <b val="0"/>
      </font>
    </dxf>
  </rfmt>
  <rfmt sheetId="5" sqref="D43" start="0" length="2147483647">
    <dxf>
      <font>
        <i val="0"/>
      </font>
    </dxf>
  </rfmt>
  <rfmt sheetId="5" sqref="H55:I58" start="0" length="2147483647">
    <dxf>
      <font>
        <b val="0"/>
      </font>
    </dxf>
  </rfmt>
  <rcc rId="5002" sId="5">
    <nc r="H5">
      <f>F5*G5*16</f>
    </nc>
  </rcc>
  <rcc rId="5003" sId="5" odxf="1" dxf="1">
    <nc r="H6">
      <f>F6*G6*16</f>
    </nc>
    <odxf>
      <border outline="0">
        <top style="thin">
          <color indexed="64"/>
        </top>
      </border>
    </odxf>
    <ndxf>
      <border outline="0">
        <top/>
      </border>
    </ndxf>
  </rcc>
  <rcc rId="5004" sId="5" odxf="1" dxf="1">
    <oc r="H7">
      <f>F7*G7*16</f>
    </oc>
    <nc r="H7">
      <f>F7*G7*16</f>
    </nc>
    <odxf/>
    <ndxf/>
  </rcc>
  <rcc rId="5005" sId="5">
    <nc r="I5">
      <f>D5*F5+H5</f>
    </nc>
  </rcc>
  <rcc rId="5006" sId="5" odxf="1" dxf="1">
    <nc r="I6">
      <f>D6*F6+H6</f>
    </nc>
    <odxf>
      <fill>
        <patternFill>
          <bgColor indexed="41"/>
        </patternFill>
      </fill>
      <border outline="0">
        <top style="thin">
          <color indexed="64"/>
        </top>
      </border>
    </odxf>
    <ndxf>
      <fill>
        <patternFill>
          <bgColor rgb="FFCCFFFF"/>
        </patternFill>
      </fill>
      <border outline="0">
        <top/>
      </border>
    </ndxf>
  </rcc>
  <rcc rId="5007" sId="5" odxf="1" dxf="1">
    <oc r="I7">
      <f>D7*F7+H7</f>
    </oc>
    <nc r="I7">
      <f>D7*F7+H7</f>
    </nc>
    <odxf>
      <fill>
        <patternFill>
          <bgColor indexed="41"/>
        </patternFill>
      </fill>
    </odxf>
    <ndxf>
      <fill>
        <patternFill>
          <bgColor rgb="FFCCFFFF"/>
        </patternFill>
      </fill>
    </ndxf>
  </rcc>
  <rfmt sheetId="5" sqref="F5" start="0" length="0">
    <dxf>
      <font>
        <sz val="10"/>
        <color auto="1"/>
        <name val="Arial"/>
        <scheme val="none"/>
      </font>
    </dxf>
  </rfmt>
  <rcc rId="5008" sId="5">
    <nc r="E5">
      <f>F5*C5</f>
    </nc>
  </rcc>
  <rcc rId="5009" sId="5" odxf="1" dxf="1">
    <nc r="E6">
      <f>F6*C6</f>
    </nc>
    <ndxf>
      <border outline="0">
        <top/>
      </border>
    </ndxf>
  </rcc>
  <rcc rId="5010" sId="5" odxf="1" dxf="1">
    <oc r="E7">
      <f>F7*C7</f>
    </oc>
    <nc r="E7">
      <f>F7*C7</f>
    </nc>
    <ndxf>
      <border outline="0">
        <top/>
      </border>
    </ndxf>
  </rcc>
  <rcc rId="5011" sId="5">
    <nc r="F5">
      <v>1</v>
    </nc>
  </rcc>
  <rcc rId="5012" sId="5" numFmtId="4">
    <nc r="F6">
      <v>1</v>
    </nc>
  </rcc>
  <rcc rId="5013" sId="5">
    <nc r="F25">
      <f>SUM(F5:F24)</f>
    </nc>
  </rcc>
  <rcc rId="5014" sId="5" numFmtId="4">
    <oc r="F20">
      <v>57</v>
    </oc>
    <nc r="F20">
      <v>55</v>
    </nc>
  </rcc>
  <rcv guid="{3D47E4BC-948D-4C9D-939A-6EE571623F01}" action="delete"/>
  <rcv guid="{3D47E4BC-948D-4C9D-939A-6EE571623F01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15" sId="5" ref="A23:XFD23" action="insertRow"/>
  <rm rId="5016" sheetId="5" source="B24:I24" destination="B23:I23" sourceSheetId="5">
    <undo index="0" exp="area" dr="I6:I24" r="I25" sId="5"/>
    <rfmt sheetId="5" sqref="B23" start="0" length="0">
      <dxf>
        <font>
          <sz val="10"/>
          <color auto="1"/>
          <name val="Arial"/>
          <scheme val="none"/>
        </font>
        <alignment horizontal="left" vertical="top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</border>
      </dxf>
    </rfmt>
    <rfmt sheetId="5" sqref="C23" start="0" length="0">
      <dxf>
        <font>
          <sz val="10"/>
          <color auto="1"/>
          <name val="Arial"/>
          <scheme val="none"/>
        </font>
        <alignment horizontal="center" vertical="top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5" sqref="D23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</border>
      </dxf>
    </rfmt>
    <rfmt sheetId="5" sqref="E23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</border>
      </dxf>
    </rfmt>
    <rfmt sheetId="5" sqref="F23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</border>
      </dxf>
    </rfmt>
    <rfmt sheetId="5" sqref="G23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5" sqref="H23" start="0" length="0">
      <dxf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</border>
      </dxf>
    </rfmt>
    <rfmt sheetId="5" sqref="I23" start="0" length="0">
      <dxf>
        <numFmt numFmtId="4" formatCode="#,##0.00"/>
        <fill>
          <patternFill patternType="solid">
            <bgColor indexed="41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dxf>
    </rfmt>
  </rm>
  <rfmt sheetId="5" sqref="B23:B24" start="0" length="0">
    <dxf>
      <border>
        <left style="thin">
          <color indexed="64"/>
        </left>
      </border>
    </dxf>
  </rfmt>
  <rfmt sheetId="5" sqref="I23:I24" start="0" length="0">
    <dxf>
      <border>
        <right style="thin">
          <color indexed="64"/>
        </right>
      </border>
    </dxf>
  </rfmt>
  <rfmt sheetId="5" sqref="B24:I24" start="0" length="0">
    <dxf>
      <border>
        <bottom style="thin">
          <color indexed="64"/>
        </bottom>
      </border>
    </dxf>
  </rfmt>
  <rfmt sheetId="5" sqref="B23:I2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5" sqref="B25:I25" start="0" length="0">
    <dxf>
      <border>
        <top style="medium">
          <color indexed="64"/>
        </top>
      </border>
    </dxf>
  </rfmt>
  <rfmt sheetId="5" sqref="B5:B24" start="0" length="0">
    <dxf>
      <border>
        <left style="medium">
          <color indexed="64"/>
        </left>
      </border>
    </dxf>
  </rfmt>
  <rfmt sheetId="5" sqref="B5:B24" start="0" length="0">
    <dxf>
      <border>
        <right style="medium">
          <color indexed="64"/>
        </right>
      </border>
    </dxf>
  </rfmt>
  <rfmt sheetId="5" sqref="I5:I24" start="0" length="0">
    <dxf>
      <border>
        <right style="medium">
          <color indexed="64"/>
        </right>
      </border>
    </dxf>
  </rfmt>
  <rcc rId="5017" sId="5" odxf="1" dxf="1">
    <nc r="D24">
      <f>AVERAGE(D5:D23)</f>
    </nc>
    <odxf>
      <numFmt numFmtId="0" formatCode="General"/>
    </odxf>
    <ndxf>
      <numFmt numFmtId="4" formatCode="#,##0.00"/>
    </ndxf>
  </rcc>
  <rfmt sheetId="5" sqref="C24:I24">
    <dxf>
      <alignment horizontal="center" readingOrder="0"/>
    </dxf>
  </rfmt>
  <rcc rId="5018" sId="5" odxf="1" dxf="1">
    <nc r="E24">
      <f>F24*C24</f>
    </nc>
    <odxf>
      <font>
        <sz val="10"/>
        <color auto="1"/>
        <name val="Arial"/>
        <scheme val="none"/>
      </font>
      <numFmt numFmtId="0" formatCode="General"/>
      <alignment wrapText="0" readingOrder="0"/>
      <border outline="0">
        <bottom style="medium">
          <color indexed="64"/>
        </bottom>
      </border>
    </odxf>
    <ndxf>
      <font>
        <sz val="10"/>
        <color auto="1"/>
        <name val="Arial"/>
        <scheme val="none"/>
      </font>
      <numFmt numFmtId="3" formatCode="#,##0"/>
      <alignment wrapText="1" readingOrder="0"/>
      <border outline="0">
        <bottom style="thin">
          <color indexed="64"/>
        </bottom>
      </border>
    </ndxf>
  </rcc>
  <rcc rId="5019" sId="5" odxf="1" dxf="1">
    <nc r="H24">
      <f>F24*G24*16</f>
    </nc>
    <odxf>
      <numFmt numFmtId="0" formatCode="General"/>
      <border outline="0">
        <bottom style="medium">
          <color indexed="64"/>
        </bottom>
      </border>
    </odxf>
    <ndxf>
      <numFmt numFmtId="4" formatCode="#,##0.00"/>
      <border outline="0">
        <bottom style="thin">
          <color indexed="64"/>
        </bottom>
      </border>
    </ndxf>
  </rcc>
  <rcc rId="5020" sId="5" odxf="1" dxf="1">
    <nc r="I24">
      <f>D24*F24+H24</f>
    </nc>
    <odxf>
      <numFmt numFmtId="0" formatCode="General"/>
      <fill>
        <patternFill patternType="none">
          <bgColor indexed="65"/>
        </patternFill>
      </fill>
      <border outline="0">
        <bottom style="medium">
          <color indexed="64"/>
        </bottom>
      </border>
    </odxf>
    <ndxf>
      <numFmt numFmtId="4" formatCode="#,##0.00"/>
      <fill>
        <patternFill patternType="solid">
          <bgColor indexed="41"/>
        </patternFill>
      </fill>
      <border outline="0">
        <bottom style="thin">
          <color indexed="64"/>
        </bottom>
      </border>
    </ndxf>
  </rcc>
  <rcc rId="5021" sId="5" odxf="1" dxf="1" numFmtId="4">
    <nc r="G24">
      <v>39</v>
    </nc>
    <odxf>
      <font>
        <sz val="10"/>
        <color auto="1"/>
        <name val="Arial"/>
        <scheme val="none"/>
      </font>
      <numFmt numFmtId="0" formatCode="General"/>
      <fill>
        <patternFill patternType="none">
          <bgColor indexed="65"/>
        </patternFill>
      </fill>
      <alignment wrapText="0" readingOrder="0"/>
      <border outline="0">
        <bottom style="medium">
          <color indexed="64"/>
        </bottom>
      </border>
    </odxf>
    <ndxf>
      <font>
        <sz val="10"/>
        <color auto="1"/>
        <name val="Arial"/>
        <scheme val="none"/>
      </font>
      <numFmt numFmtId="4" formatCode="#,##0.00"/>
      <fill>
        <patternFill patternType="solid">
          <bgColor indexed="43"/>
        </patternFill>
      </fill>
      <alignment wrapText="1" readingOrder="0"/>
      <border outline="0">
        <bottom style="thin">
          <color indexed="64"/>
        </bottom>
      </border>
    </ndxf>
  </rcc>
  <rcc rId="5022" sId="5">
    <nc r="C24">
      <v>50</v>
    </nc>
  </rcc>
  <rcc rId="5023" sId="5">
    <nc r="F24">
      <v>1</v>
    </nc>
  </rcc>
  <rcc rId="5024" sId="5" odxf="1" dxf="1">
    <nc r="B24" t="inlineStr">
      <is>
        <t>NÁHRADA - nespecifický druh</t>
      </is>
    </nc>
    <odxf>
      <border outline="0">
        <bottom style="medium">
          <color indexed="64"/>
        </bottom>
      </border>
    </odxf>
    <ndxf>
      <border outline="0">
        <bottom/>
      </border>
    </ndxf>
  </rcc>
  <rfmt sheetId="5" sqref="D24">
    <dxf>
      <fill>
        <patternFill patternType="solid">
          <bgColor rgb="FFFFFF99"/>
        </patternFill>
      </fill>
    </dxf>
  </rfmt>
  <rcc rId="5025" sId="5" numFmtId="4">
    <oc r="F21">
      <v>42</v>
    </oc>
    <nc r="F21">
      <v>41</v>
    </nc>
  </rcc>
  <rfmt sheetId="5" sqref="B25:I25 B35:I35">
    <dxf>
      <alignment vertical="bottom" readingOrder="0"/>
    </dxf>
  </rfmt>
  <rrc rId="5026" sId="5" ref="A35:XFD35" action="insertRow"/>
  <rcc rId="5027" sId="5" odxf="1" dxf="1">
    <nc r="B35" t="inlineStr">
      <is>
        <t>NÁHRADA - nespecifický druh</t>
      </is>
    </nc>
    <odxf>
      <font/>
      <alignment horizontal="left" vertical="center" wrapText="1" readingOrder="0"/>
      <border outline="0">
        <top/>
      </border>
    </odxf>
    <ndxf>
      <font>
        <sz val="10"/>
        <color auto="1"/>
        <name val="Arial"/>
        <scheme val="none"/>
      </font>
      <alignment horizontal="general" vertical="bottom" wrapText="0" readingOrder="0"/>
      <border outline="0">
        <top style="thin">
          <color indexed="64"/>
        </top>
      </border>
    </ndxf>
  </rcc>
  <rcc rId="5028" sId="5" numFmtId="4">
    <nc r="C35">
      <v>50</v>
    </nc>
  </rcc>
  <rcc rId="5029" sId="5">
    <nc r="D35">
      <f>AVERAGE(D31:D34)</f>
    </nc>
  </rcc>
  <rcc rId="5030" sId="5" odxf="1" dxf="1">
    <nc r="E35">
      <f>F35*C35</f>
    </nc>
    <odxf>
      <border outline="0">
        <bottom/>
      </border>
    </odxf>
    <ndxf>
      <border outline="0">
        <bottom style="thin">
          <color indexed="64"/>
        </bottom>
      </border>
    </ndxf>
  </rcc>
  <rcc rId="5031" sId="5" odxf="1" dxf="1" numFmtId="4">
    <nc r="G35">
      <v>39</v>
    </nc>
    <odxf>
      <border outline="0">
        <bottom/>
      </border>
    </odxf>
    <ndxf>
      <border outline="0">
        <bottom style="thin">
          <color indexed="64"/>
        </bottom>
      </border>
    </ndxf>
  </rcc>
  <rcc rId="5032" sId="5" odxf="1" dxf="1">
    <nc r="H35">
      <f>F35*G35*6</f>
    </nc>
    <odxf>
      <border outline="0">
        <bottom/>
      </border>
    </odxf>
    <ndxf>
      <border outline="0">
        <bottom style="thin">
          <color indexed="64"/>
        </bottom>
      </border>
    </ndxf>
  </rcc>
  <rcc rId="5033" sId="5" odxf="1" dxf="1">
    <nc r="I35">
      <f>D35*F35+H35</f>
    </nc>
    <odxf>
      <border outline="0">
        <bottom/>
      </border>
    </odxf>
    <ndxf>
      <border outline="0">
        <bottom style="thin">
          <color indexed="64"/>
        </bottom>
      </border>
    </ndxf>
  </rcc>
  <rcc rId="5034" sId="5">
    <nc r="F37">
      <f>SUM(F31:F36)</f>
    </nc>
  </rcc>
  <rcc rId="5035" sId="5" numFmtId="4">
    <nc r="F35">
      <v>10</v>
    </nc>
  </rcc>
  <rcc rId="5036" sId="5" numFmtId="4">
    <oc r="F34">
      <v>105</v>
    </oc>
    <nc r="F34">
      <v>95</v>
    </nc>
  </rcc>
  <rfmt sheetId="5" sqref="B31:I35">
    <dxf>
      <alignment vertical="bottom" readingOrder="0"/>
    </dxf>
  </rfmt>
  <rcv guid="{3D47E4BC-948D-4C9D-939A-6EE571623F01}" action="delete"/>
  <rcv guid="{3D47E4BC-948D-4C9D-939A-6EE571623F01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37" sId="5" ref="A49:XFD49" action="insertRow"/>
  <rcc rId="5038" sId="5">
    <nc r="B49" t="inlineStr">
      <is>
        <t>Viola x wittrockiana</t>
      </is>
    </nc>
  </rcc>
  <rcc rId="5039" sId="5">
    <nc r="C49">
      <v>120</v>
    </nc>
  </rcc>
  <rcc rId="5040" sId="5" numFmtId="4">
    <nc r="D49">
      <v>1105</v>
    </nc>
  </rcc>
  <rcc rId="5041" sId="5">
    <nc r="E49">
      <f>F49*C49</f>
    </nc>
  </rcc>
  <rcc rId="5042" sId="5" numFmtId="4">
    <nc r="G49">
      <v>39</v>
    </nc>
  </rcc>
  <rcc rId="5043" sId="5">
    <nc r="H49">
      <f>F49*G49*16</f>
    </nc>
  </rcc>
  <rcc rId="5044" sId="5">
    <nc r="I49">
      <f>D49*F49+H49</f>
    </nc>
  </rcc>
  <rcc rId="5045" sId="5">
    <oc r="I51">
      <f>SUM(I45:I50)</f>
    </oc>
    <nc r="I51">
      <f>SUM(I45:I50)</f>
    </nc>
  </rcc>
  <rfmt sheetId="5" sqref="B51">
    <dxf>
      <alignment horizontal="left" readingOrder="0"/>
    </dxf>
  </rfmt>
  <rfmt sheetId="5" sqref="B62">
    <dxf>
      <alignment horizontal="left" readingOrder="0"/>
    </dxf>
  </rfmt>
  <rfmt sheetId="5" sqref="B51">
    <dxf>
      <alignment horizontal="center" readingOrder="0"/>
    </dxf>
  </rfmt>
  <rfmt sheetId="5" sqref="B62">
    <dxf>
      <alignment horizontal="center" readingOrder="0"/>
    </dxf>
  </rfmt>
  <rfmt sheetId="5" sqref="B25">
    <dxf>
      <alignment horizontal="center" readingOrder="0"/>
    </dxf>
  </rfmt>
  <rfmt sheetId="5" sqref="B36">
    <dxf>
      <alignment horizontal="center" readingOrder="0"/>
    </dxf>
  </rfmt>
  <rrc rId="5046" sId="5" ref="A50:XFD50" action="insertRow"/>
  <rm rId="5047" sheetId="5" source="B51:I51" destination="B50:I50" sourceSheetId="5">
    <undo index="0" exp="area" dr="I45:I51" r="I52" sId="5"/>
    <rfmt sheetId="5" sqref="B50" start="0" length="0">
      <dxf>
        <font>
          <sz val="10"/>
          <color auto="1"/>
          <name val="Arial"/>
          <scheme val="none"/>
        </font>
        <alignment horizontal="left" vertical="top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qref="C50" start="0" length="0">
      <dxf>
        <font>
          <sz val="10"/>
          <color auto="1"/>
          <name val="Arial"/>
          <scheme val="none"/>
        </font>
        <alignment horizontal="center" vertical="top" wrapText="1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5" sqref="D50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5" sqref="E50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5" sqref="F50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5" sqref="G50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5" sqref="H50" start="0" length="0">
      <dxf>
        <font>
          <sz val="10"/>
          <color auto="1"/>
          <name val="Arial"/>
          <scheme val="none"/>
        </font>
        <numFmt numFmtId="4" formatCode="#,##0.0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5" sqref="I50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1"/>
          </patternFill>
        </fill>
        <alignment horizontal="center" vertical="top" wrapText="1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</rm>
  <rrc rId="5048" sId="5" ref="A62:XFD62" action="insertRow"/>
  <rm rId="5049" sheetId="5" source="B63:I63" destination="B62:I62" sourceSheetId="5">
    <undo index="0" exp="area" dr="I59:I63" r="I64" sId="5"/>
    <rfmt sheetId="5" sqref="B62" start="0" length="0">
      <dxf>
        <font>
          <sz val="10"/>
          <color auto="1"/>
          <name val="Arial"/>
          <scheme val="none"/>
        </font>
        <alignment horizontal="left" vertical="top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qref="C62" start="0" length="0">
      <dxf>
        <font>
          <sz val="10"/>
          <color auto="1"/>
          <name val="Arial"/>
          <scheme val="none"/>
        </font>
        <alignment horizontal="center" vertical="top" wrapText="1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5" sqref="D62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5" sqref="E62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5" sqref="F62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5" sqref="G62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5" sqref="H62" start="0" length="0">
      <dxf>
        <font>
          <sz val="10"/>
          <color auto="1"/>
          <name val="Arial"/>
          <scheme val="none"/>
        </font>
        <numFmt numFmtId="4" formatCode="#,##0.0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5" sqref="I62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1"/>
          </patternFill>
        </fill>
        <alignment horizontal="center" vertical="top" wrapText="1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</rm>
  <rfmt sheetId="5" sqref="B63" start="0" length="0">
    <dxf>
      <border>
        <left style="thin">
          <color indexed="64"/>
        </left>
      </border>
    </dxf>
  </rfmt>
  <rfmt sheetId="5" sqref="I63" start="0" length="0">
    <dxf>
      <border>
        <right style="thin">
          <color indexed="64"/>
        </right>
      </border>
    </dxf>
  </rfmt>
  <rfmt sheetId="5" sqref="B63:I63" start="0" length="0">
    <dxf>
      <border>
        <bottom style="thin">
          <color indexed="64"/>
        </bottom>
      </border>
    </dxf>
  </rfmt>
  <rfmt sheetId="5" sqref="B63:I6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5" sqref="B59:B63" start="0" length="0">
    <dxf>
      <border>
        <left style="medium">
          <color indexed="64"/>
        </left>
      </border>
    </dxf>
  </rfmt>
  <rfmt sheetId="5" sqref="B59:B63" start="0" length="0">
    <dxf>
      <border>
        <right style="medium">
          <color indexed="64"/>
        </right>
      </border>
    </dxf>
  </rfmt>
  <rfmt sheetId="5" sqref="B63" start="0" length="0">
    <dxf>
      <border>
        <bottom style="medium">
          <color indexed="64"/>
        </bottom>
      </border>
    </dxf>
  </rfmt>
  <rfmt sheetId="5" sqref="I59:I63" start="0" length="0">
    <dxf>
      <border>
        <right style="medium">
          <color indexed="64"/>
        </right>
      </border>
    </dxf>
  </rfmt>
  <rfmt sheetId="5" sqref="C63:I63" start="0" length="0">
    <dxf>
      <border>
        <bottom style="medium">
          <color indexed="64"/>
        </bottom>
      </border>
    </dxf>
  </rfmt>
  <rfmt sheetId="5" sqref="D63">
    <dxf>
      <fill>
        <patternFill patternType="solid">
          <bgColor rgb="FFFFFF99"/>
        </patternFill>
      </fill>
    </dxf>
  </rfmt>
  <rfmt sheetId="5" sqref="G63">
    <dxf>
      <fill>
        <patternFill patternType="solid">
          <bgColor rgb="FFFFFF99"/>
        </patternFill>
      </fill>
    </dxf>
  </rfmt>
  <rfmt sheetId="5" sqref="I63">
    <dxf>
      <fill>
        <patternFill patternType="solid">
          <bgColor rgb="FFCCFFFF"/>
        </patternFill>
      </fill>
    </dxf>
  </rfmt>
  <rcc rId="5050" sId="5" odxf="1" dxf="1" numFmtId="4">
    <nc r="G63">
      <v>39</v>
    </nc>
    <odxf>
      <font>
        <sz val="10"/>
        <color auto="1"/>
        <name val="Arial"/>
        <scheme val="none"/>
      </font>
      <numFmt numFmtId="0" formatCode="General"/>
      <fill>
        <patternFill>
          <bgColor rgb="FFFFFF99"/>
        </patternFill>
      </fill>
      <alignment horizontal="general" vertical="bottom" wrapText="0" readingOrder="0"/>
      <border outline="0">
        <top style="thin">
          <color indexed="64"/>
        </top>
        <bottom style="medium">
          <color indexed="64"/>
        </bottom>
      </border>
    </odxf>
    <ndxf>
      <font>
        <sz val="10"/>
        <color auto="1"/>
        <name val="Arial"/>
        <scheme val="none"/>
      </font>
      <numFmt numFmtId="4" formatCode="#,##0.00"/>
      <fill>
        <patternFill>
          <bgColor indexed="43"/>
        </patternFill>
      </fill>
      <alignment horizontal="center" vertical="top" wrapText="1" readingOrder="0"/>
      <border outline="0">
        <top/>
        <bottom style="thin">
          <color indexed="64"/>
        </bottom>
      </border>
    </ndxf>
  </rcc>
  <rcc rId="5051" sId="5" odxf="1" dxf="1">
    <nc r="H63">
      <f>F63*G63*6</f>
    </nc>
    <odxf>
      <font>
        <sz val="10"/>
        <color auto="1"/>
        <name val="Arial"/>
        <scheme val="none"/>
      </font>
      <numFmt numFmtId="0" formatCode="General"/>
      <alignment horizontal="general" vertical="bottom" wrapText="0" readingOrder="0"/>
      <border outline="0">
        <top style="thin">
          <color indexed="64"/>
        </top>
        <bottom style="medium">
          <color indexed="64"/>
        </bottom>
      </border>
    </odxf>
    <ndxf>
      <font>
        <sz val="10"/>
        <color auto="1"/>
        <name val="Arial"/>
        <scheme val="none"/>
      </font>
      <numFmt numFmtId="4" formatCode="#,##0.00"/>
      <alignment horizontal="center" vertical="top" wrapText="1" readingOrder="0"/>
      <border outline="0">
        <top/>
        <bottom style="thin">
          <color indexed="64"/>
        </bottom>
      </border>
    </ndxf>
  </rcc>
  <rcc rId="5052" sId="5" odxf="1" dxf="1">
    <nc r="I63">
      <f>D63*F63+H63</f>
    </nc>
    <odxf>
      <font>
        <sz val="10"/>
        <color auto="1"/>
        <name val="Arial"/>
        <scheme val="none"/>
      </font>
      <numFmt numFmtId="0" formatCode="General"/>
      <fill>
        <patternFill>
          <bgColor rgb="FFCCFFFF"/>
        </patternFill>
      </fill>
      <alignment horizontal="general" vertical="bottom" wrapText="0" readingOrder="0"/>
      <border outline="0">
        <top style="thin">
          <color indexed="64"/>
        </top>
        <bottom style="medium">
          <color indexed="64"/>
        </bottom>
      </border>
    </odxf>
    <ndxf>
      <font>
        <sz val="10"/>
        <color auto="1"/>
        <name val="Arial"/>
        <scheme val="none"/>
      </font>
      <numFmt numFmtId="4" formatCode="#,##0.00"/>
      <fill>
        <patternFill>
          <bgColor indexed="41"/>
        </patternFill>
      </fill>
      <alignment horizontal="center" vertical="top" wrapText="1" readingOrder="0"/>
      <border outline="0">
        <top/>
        <bottom style="thin">
          <color indexed="64"/>
        </bottom>
      </border>
    </ndxf>
  </rcc>
  <rcc rId="5053" sId="5">
    <nc r="C63">
      <v>120</v>
    </nc>
  </rcc>
  <rcc rId="5054" sId="5" odxf="1" dxf="1">
    <nc r="D63">
      <f>AVERAGE(D59:D62)</f>
    </nc>
    <odxf>
      <numFmt numFmtId="0" formatCode="General"/>
    </odxf>
    <ndxf>
      <numFmt numFmtId="4" formatCode="#,##0.00"/>
    </ndxf>
  </rcc>
  <rfmt sheetId="5" sqref="C63:I63">
    <dxf>
      <alignment horizontal="center" readingOrder="0"/>
    </dxf>
  </rfmt>
  <rcc rId="5055" sId="5" odxf="1" dxf="1">
    <nc r="B51" t="inlineStr">
      <is>
        <t>NÁHRADA - nespecifický druh</t>
      </is>
    </nc>
    <odxf>
      <border outline="0">
        <left/>
        <right/>
        <top/>
      </border>
    </odxf>
    <ndxf>
      <border outline="0">
        <left style="medium">
          <color indexed="64"/>
        </left>
        <right style="medium">
          <color indexed="64"/>
        </right>
        <top style="thin">
          <color indexed="64"/>
        </top>
      </border>
    </ndxf>
  </rcc>
  <rcc rId="5056" sId="5" odxf="1" dxf="1">
    <nc r="B63" t="inlineStr">
      <is>
        <t>NÁHRADA - nespecifický druh</t>
      </is>
    </nc>
    <odxf>
      <border outline="0">
        <bottom style="medium">
          <color indexed="64"/>
        </bottom>
      </border>
    </odxf>
    <ndxf>
      <border outline="0">
        <bottom/>
      </border>
    </ndxf>
  </rcc>
  <rfmt sheetId="5" sqref="B63" start="0" length="0">
    <dxf>
      <border>
        <bottom style="medium">
          <color indexed="64"/>
        </bottom>
      </border>
    </dxf>
  </rfmt>
  <rfmt sheetId="5" sqref="C63:I63" start="0" length="0">
    <dxf>
      <border>
        <bottom style="medium">
          <color indexed="64"/>
        </bottom>
      </border>
    </dxf>
  </rfmt>
  <rcc rId="5057" sId="5">
    <nc r="F65">
      <f>SUM(F59:F64)</f>
    </nc>
  </rcc>
  <rcc rId="5058" sId="5">
    <nc r="F63">
      <v>1</v>
    </nc>
  </rcc>
  <rcc rId="5059" sId="5">
    <nc r="E63">
      <f>F63*C63</f>
    </nc>
  </rcc>
  <rcc rId="5060" sId="5" numFmtId="4">
    <oc r="F61">
      <v>21</v>
    </oc>
    <nc r="F61">
      <v>20</v>
    </nc>
  </rcc>
  <rcc rId="5061" sId="5">
    <oc r="I64">
      <f>SUM(I59:I62)</f>
    </oc>
    <nc r="I64">
      <f>SUM(I59:I63)</f>
    </nc>
  </rcc>
  <rfmt sheetId="5" sqref="C50:C51" start="0" length="0">
    <dxf>
      <border>
        <left style="thin">
          <color indexed="64"/>
        </left>
      </border>
    </dxf>
  </rfmt>
  <rfmt sheetId="5" sqref="I50:I51" start="0" length="0">
    <dxf>
      <border>
        <right style="thin">
          <color indexed="64"/>
        </right>
      </border>
    </dxf>
  </rfmt>
  <rfmt sheetId="5" sqref="C51:I51" start="0" length="0">
    <dxf>
      <border>
        <bottom style="thin">
          <color indexed="64"/>
        </bottom>
      </border>
    </dxf>
  </rfmt>
  <rfmt sheetId="5" sqref="B52:I52" start="0" length="0">
    <dxf>
      <border>
        <top style="medium">
          <color indexed="64"/>
        </top>
      </border>
    </dxf>
  </rfmt>
  <rfmt sheetId="5" sqref="B45:B51" start="0" length="0">
    <dxf>
      <border>
        <right style="medium">
          <color indexed="64"/>
        </right>
      </border>
    </dxf>
  </rfmt>
  <rfmt sheetId="5" sqref="I45:I51" start="0" length="0">
    <dxf>
      <border>
        <right style="medium">
          <color indexed="64"/>
        </right>
      </border>
    </dxf>
  </rfmt>
  <rfmt sheetId="5" sqref="D51">
    <dxf>
      <fill>
        <patternFill patternType="solid">
          <bgColor rgb="FFFFFF99"/>
        </patternFill>
      </fill>
    </dxf>
  </rfmt>
  <rfmt sheetId="5" sqref="G51">
    <dxf>
      <fill>
        <patternFill patternType="solid">
          <bgColor rgb="FFFFFF99"/>
        </patternFill>
      </fill>
    </dxf>
  </rfmt>
  <rfmt sheetId="5" sqref="I51">
    <dxf>
      <fill>
        <patternFill patternType="solid">
          <bgColor rgb="FFCCFFFF"/>
        </patternFill>
      </fill>
    </dxf>
  </rfmt>
  <rcc rId="5062" sId="5" odxf="1" dxf="1">
    <nc r="H51">
      <f>F51*G51*16</f>
    </nc>
    <odxf>
      <font>
        <sz val="10"/>
        <color auto="1"/>
        <name val="Arial"/>
        <scheme val="none"/>
      </font>
      <numFmt numFmtId="0" formatCode="General"/>
      <alignment horizontal="general" vertical="bottom" wrapText="0" readingOrder="0"/>
      <border outline="0">
        <bottom style="medium">
          <color indexed="64"/>
        </bottom>
      </border>
    </odxf>
    <ndxf>
      <font>
        <sz val="10"/>
        <color auto="1"/>
        <name val="Arial"/>
        <scheme val="none"/>
      </font>
      <numFmt numFmtId="4" formatCode="#,##0.00"/>
      <alignment horizontal="center" vertical="top" wrapText="1" readingOrder="0"/>
      <border outline="0">
        <bottom style="thin">
          <color indexed="64"/>
        </bottom>
      </border>
    </ndxf>
  </rcc>
  <rcc rId="5063" sId="5" odxf="1" dxf="1">
    <nc r="I51">
      <f>D51*F51+H51</f>
    </nc>
    <odxf>
      <font>
        <sz val="10"/>
        <color auto="1"/>
        <name val="Arial"/>
        <scheme val="none"/>
      </font>
      <numFmt numFmtId="0" formatCode="General"/>
      <fill>
        <patternFill>
          <bgColor rgb="FFCCFFFF"/>
        </patternFill>
      </fill>
      <alignment horizontal="general" vertical="bottom" wrapText="0" readingOrder="0"/>
      <border outline="0">
        <bottom style="medium">
          <color indexed="64"/>
        </bottom>
      </border>
    </odxf>
    <ndxf>
      <font>
        <sz val="10"/>
        <color auto="1"/>
        <name val="Arial"/>
        <scheme val="none"/>
      </font>
      <numFmt numFmtId="4" formatCode="#,##0.00"/>
      <fill>
        <patternFill>
          <bgColor indexed="41"/>
        </patternFill>
      </fill>
      <alignment horizontal="center" vertical="top" wrapText="1" readingOrder="0"/>
      <border outline="0">
        <bottom style="thin">
          <color indexed="64"/>
        </bottom>
      </border>
    </ndxf>
  </rcc>
  <rcc rId="5064" sId="5" odxf="1" dxf="1" numFmtId="4">
    <nc r="G51">
      <v>39</v>
    </nc>
    <odxf>
      <font>
        <sz val="10"/>
        <color auto="1"/>
        <name val="Arial"/>
        <scheme val="none"/>
      </font>
      <numFmt numFmtId="0" formatCode="General"/>
      <fill>
        <patternFill>
          <bgColor rgb="FFFFFF99"/>
        </patternFill>
      </fill>
      <alignment horizontal="general" vertical="bottom" wrapText="0" readingOrder="0"/>
      <border outline="0">
        <bottom style="medium">
          <color indexed="64"/>
        </bottom>
      </border>
    </odxf>
    <ndxf>
      <font>
        <sz val="10"/>
        <color auto="1"/>
        <name val="Arial"/>
        <scheme val="none"/>
      </font>
      <numFmt numFmtId="4" formatCode="#,##0.00"/>
      <fill>
        <patternFill>
          <bgColor indexed="43"/>
        </patternFill>
      </fill>
      <alignment horizontal="center" vertical="top" wrapText="1" readingOrder="0"/>
      <border outline="0">
        <bottom style="thin">
          <color indexed="64"/>
        </bottom>
      </border>
    </ndxf>
  </rcc>
  <rcc rId="5065" sId="5" odxf="1" dxf="1">
    <nc r="D51">
      <f>AVERAGE(D45:D50)</f>
    </nc>
    <odxf>
      <numFmt numFmtId="0" formatCode="General"/>
    </odxf>
    <ndxf>
      <numFmt numFmtId="4" formatCode="#,##0.00"/>
    </ndxf>
  </rcc>
  <rfmt sheetId="5" sqref="D51">
    <dxf>
      <alignment horizontal="center" readingOrder="0"/>
    </dxf>
  </rfmt>
  <rcc rId="5066" sId="5">
    <nc r="C51">
      <v>120</v>
    </nc>
  </rcc>
  <rfmt sheetId="5" sqref="C51">
    <dxf>
      <alignment horizontal="center" readingOrder="0"/>
    </dxf>
  </rfmt>
  <rfmt sheetId="5" sqref="E51">
    <dxf>
      <alignment horizontal="center" readingOrder="0"/>
    </dxf>
  </rfmt>
  <rfmt sheetId="5" sqref="F51">
    <dxf>
      <alignment horizontal="center" readingOrder="0"/>
    </dxf>
  </rfmt>
  <rcc rId="5067" sId="5">
    <nc r="F53">
      <f>SUM(F45:F52)</f>
    </nc>
  </rcc>
  <rcc rId="5068" sId="5">
    <nc r="F51">
      <v>2</v>
    </nc>
  </rcc>
  <rcc rId="5069" sId="5">
    <nc r="E51">
      <f>F51*C51</f>
    </nc>
  </rcc>
  <rcc rId="5070" sId="5" numFmtId="4">
    <oc r="F46">
      <v>4</v>
    </oc>
    <nc r="F46">
      <v>2</v>
    </nc>
  </rcc>
  <rcc rId="5071" sId="5" numFmtId="4">
    <oc r="F47">
      <v>3</v>
    </oc>
    <nc r="F47">
      <v>2</v>
    </nc>
  </rcc>
  <rcc rId="5072" sId="5" numFmtId="4">
    <oc r="F48">
      <v>23</v>
    </oc>
    <nc r="F48">
      <v>22</v>
    </nc>
  </rcc>
  <rcc rId="5073" sId="5" numFmtId="4">
    <nc r="F49">
      <v>3</v>
    </nc>
  </rcc>
  <rcc rId="5074" sId="5" numFmtId="4">
    <oc r="F50">
      <v>4</v>
    </oc>
    <nc r="F50">
      <v>3</v>
    </nc>
  </rcc>
  <rcv guid="{3D47E4BC-948D-4C9D-939A-6EE571623F01}" action="delete"/>
  <rcv guid="{3D47E4BC-948D-4C9D-939A-6EE571623F01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75" sId="5" ref="A50:XFD50" action="deleteRow">
    <undo index="0" exp="area" dr="I45:I50" r="I52" sId="5"/>
    <undo index="0" exp="area" dr="D45:D50" r="D51" sId="5"/>
    <rfmt sheetId="5" xfDxf="1" sqref="A50:XFD50" start="0" length="0"/>
    <rcc rId="0" sId="5" dxf="1">
      <nc r="B50" t="inlineStr">
        <is>
          <t>Viola x wittrockiana</t>
        </is>
      </nc>
      <ndxf>
        <font>
          <sz val="10"/>
          <color auto="1"/>
          <name val="Arial"/>
          <scheme val="none"/>
        </font>
        <alignment horizontal="left" vertical="top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>
      <nc r="C50">
        <v>120</v>
      </nc>
      <ndxf>
        <font>
          <sz val="10"/>
          <color auto="1"/>
          <name val="Arial"/>
          <scheme val="none"/>
        </font>
        <alignment horizontal="center" vertical="top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 numFmtId="4">
      <nc r="D50">
        <v>1105</v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>
      <nc r="E50">
        <f>F50*C50</f>
      </nc>
      <n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 numFmtId="4">
      <nc r="F50">
        <v>3</v>
      </nc>
      <n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 numFmtId="4">
      <nc r="G50">
        <v>39</v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>
      <nc r="H50">
        <f>F50*G50*16</f>
      </nc>
      <ndxf>
        <font>
          <sz val="10"/>
          <color auto="1"/>
          <name val="Arial"/>
          <scheme val="none"/>
        </font>
        <numFmt numFmtId="4" formatCode="#,##0.0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>
      <nc r="I50">
        <f>D50*F50+H50</f>
      </nc>
      <n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1"/>
          </patternFill>
        </fill>
        <alignment horizontal="center" vertical="top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76" sId="5" numFmtId="4">
    <oc r="F48">
      <v>22</v>
    </oc>
    <nc r="F48">
      <v>25</v>
    </nc>
  </rcc>
  <rcc rId="5077" sId="4">
    <oc r="E189">
      <f>SUM(E6:E187)</f>
    </oc>
    <nc r="E189">
      <f>SUM(E6:E188)</f>
    </nc>
  </rcc>
  <rcc rId="5078" sId="3">
    <oc r="I17">
      <f>SUM(I6:I15)</f>
    </oc>
    <nc r="I17">
      <f>SUM(I6:I16)</f>
    </nc>
  </rcc>
  <rcc rId="5079" sId="2">
    <oc r="I52">
      <f>SUM(I47:I50)</f>
    </oc>
    <nc r="I52">
      <f>SUM(I47:I51)</f>
    </nc>
  </rcc>
  <rcc rId="5080" sId="2">
    <oc r="I27">
      <f>SUM(I9:I25)</f>
    </oc>
    <nc r="I27">
      <f>SUM(I7:I26)</f>
    </nc>
  </rcc>
  <rcc rId="5081" sId="1">
    <oc r="I95">
      <f>SUM(I6:I93)</f>
    </oc>
    <nc r="I95">
      <f>SUM(I6:I94)</f>
    </nc>
  </rcc>
  <rfmt sheetId="1" sqref="B95:I95" start="0" length="0">
    <dxf>
      <border>
        <top style="medium">
          <color indexed="64"/>
        </top>
      </border>
    </dxf>
  </rfmt>
  <rrc rId="5082" sId="6" ref="A19:XFD19" action="insertRow"/>
  <rm rId="5083" sheetId="6" source="B20:I20" destination="B19:I19" sourceSheetId="6">
    <undo index="0" exp="area" dr="I6:I20" r="I21" sId="6"/>
    <rfmt sheetId="6" sqref="B19" start="0" length="0">
      <dxf>
        <font>
          <sz val="10"/>
          <color auto="1"/>
          <name val="Arial"/>
          <scheme val="none"/>
        </font>
        <alignment horizontal="left" vertical="top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6" sqref="C19" start="0" length="0">
      <dxf>
        <font>
          <sz val="10"/>
          <color auto="1"/>
          <name val="Arial"/>
          <scheme val="none"/>
        </font>
        <alignment horizontal="center" vertical="top" readingOrder="0"/>
        <border outline="0">
          <right style="thin">
            <color indexed="64"/>
          </right>
          <top style="thin">
            <color indexed="64"/>
          </top>
        </border>
      </dxf>
    </rfmt>
    <rfmt sheetId="6" sqref="D19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6" sqref="E19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6" sqref="F19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6" sqref="G19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6" sqref="H19" start="0" length="0">
      <dxf>
        <font>
          <sz val="10"/>
          <color auto="1"/>
          <name val="Arial"/>
          <scheme val="none"/>
        </font>
        <numFmt numFmtId="4" formatCode="#,##0.0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6" sqref="I19" start="0" length="0">
      <dxf>
        <numFmt numFmtId="4" formatCode="#,##0.00"/>
        <fill>
          <patternFill patternType="solid">
            <bgColor indexed="41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6" sqref="B20" start="0" length="0">
    <dxf>
      <border>
        <left style="thin">
          <color indexed="64"/>
        </left>
      </border>
    </dxf>
  </rfmt>
  <rfmt sheetId="6" sqref="B20:I20" start="0" length="0">
    <dxf>
      <border>
        <top style="thin">
          <color indexed="64"/>
        </top>
      </border>
    </dxf>
  </rfmt>
  <rfmt sheetId="6" sqref="I20" start="0" length="0">
    <dxf>
      <border>
        <right style="thin">
          <color indexed="64"/>
        </right>
      </border>
    </dxf>
  </rfmt>
  <rfmt sheetId="6" sqref="B20:I20" start="0" length="0">
    <dxf>
      <border>
        <bottom style="thin">
          <color indexed="64"/>
        </bottom>
      </border>
    </dxf>
  </rfmt>
  <rfmt sheetId="6" sqref="B20:I2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6" sqref="B21:I21" start="0" length="0">
    <dxf>
      <border>
        <top style="medium">
          <color indexed="64"/>
        </top>
      </border>
    </dxf>
  </rfmt>
  <rfmt sheetId="6" sqref="B6:B20" start="0" length="0">
    <dxf>
      <border>
        <left style="medium">
          <color indexed="64"/>
        </left>
      </border>
    </dxf>
  </rfmt>
  <rfmt sheetId="6" sqref="B6:B20" start="0" length="0">
    <dxf>
      <border>
        <right style="medium">
          <color indexed="64"/>
        </right>
      </border>
    </dxf>
  </rfmt>
  <rfmt sheetId="6" sqref="I6:I20" start="0" length="0">
    <dxf>
      <border>
        <right style="medium">
          <color indexed="64"/>
        </right>
      </border>
    </dxf>
  </rfmt>
  <rcc rId="5084" sId="6" odxf="1" dxf="1">
    <nc r="B20" t="inlineStr">
      <is>
        <t>NÁHRADA - nespecifický druh</t>
      </is>
    </nc>
    <odxf/>
    <ndxf/>
  </rcc>
  <rfmt sheetId="6" sqref="D20">
    <dxf>
      <fill>
        <patternFill patternType="solid">
          <bgColor rgb="FFFFFF00"/>
        </patternFill>
      </fill>
    </dxf>
  </rfmt>
  <rfmt sheetId="6" sqref="D20">
    <dxf>
      <fill>
        <patternFill>
          <bgColor rgb="FFFFFF99"/>
        </patternFill>
      </fill>
    </dxf>
  </rfmt>
  <rfmt sheetId="6" sqref="G20">
    <dxf>
      <fill>
        <patternFill patternType="solid">
          <bgColor rgb="FFFFFF99"/>
        </patternFill>
      </fill>
    </dxf>
  </rfmt>
  <rfmt sheetId="6" sqref="I20">
    <dxf>
      <fill>
        <patternFill patternType="solid">
          <bgColor rgb="FFCCFFFF"/>
        </patternFill>
      </fill>
    </dxf>
  </rfmt>
  <rcc rId="5085" sId="6">
    <nc r="C20">
      <v>50</v>
    </nc>
  </rcc>
  <rfmt sheetId="6" sqref="C20:I20">
    <dxf>
      <alignment horizontal="center" readingOrder="0"/>
    </dxf>
  </rfmt>
  <rcc rId="5086" sId="6" odxf="1" dxf="1">
    <nc r="D20">
      <f>AVERAGE(D6:D19)</f>
    </nc>
    <odxf>
      <numFmt numFmtId="0" formatCode="General"/>
    </odxf>
    <ndxf>
      <numFmt numFmtId="4" formatCode="#,##0.00"/>
    </ndxf>
  </rcc>
  <rcc rId="5087" sId="6" odxf="1" dxf="1" numFmtId="4">
    <nc r="G20">
      <v>39</v>
    </nc>
    <odxf>
      <font>
        <sz val="10"/>
        <color auto="1"/>
        <name val="Arial"/>
        <scheme val="none"/>
      </font>
      <numFmt numFmtId="0" formatCode="General"/>
      <fill>
        <patternFill>
          <bgColor rgb="FFFFFF99"/>
        </patternFill>
      </fill>
      <border outline="0">
        <bottom style="medium">
          <color indexed="64"/>
        </bottom>
      </border>
    </odxf>
    <ndxf>
      <font>
        <sz val="10"/>
        <color auto="1"/>
        <name val="Arial"/>
        <scheme val="none"/>
      </font>
      <numFmt numFmtId="4" formatCode="#,##0.00"/>
      <fill>
        <patternFill>
          <bgColor indexed="43"/>
        </patternFill>
      </fill>
      <border outline="0">
        <bottom/>
      </border>
    </ndxf>
  </rcc>
  <rcc rId="5088" sId="6" odxf="1" dxf="1">
    <nc r="H20">
      <f>F20*G20*22</f>
    </nc>
    <odxf>
      <font>
        <sz val="10"/>
        <color auto="1"/>
        <name val="Arial"/>
        <scheme val="none"/>
      </font>
      <numFmt numFmtId="0" formatCode="General"/>
      <alignment wrapText="0" readingOrder="0"/>
      <border outline="0">
        <top style="thin">
          <color indexed="64"/>
        </top>
        <bottom style="medium">
          <color indexed="64"/>
        </bottom>
      </border>
    </odxf>
    <ndxf>
      <font>
        <sz val="10"/>
        <color auto="1"/>
        <name val="Arial"/>
        <scheme val="none"/>
      </font>
      <numFmt numFmtId="4" formatCode="#,##0.00"/>
      <alignment wrapText="1" readingOrder="0"/>
      <border outline="0">
        <top/>
        <bottom/>
      </border>
    </ndxf>
  </rcc>
  <rcc rId="5089" sId="6" odxf="1" dxf="1">
    <nc r="I20">
      <f>D20*F20+H20</f>
    </nc>
    <odxf>
      <numFmt numFmtId="0" formatCode="General"/>
      <fill>
        <patternFill>
          <bgColor rgb="FFCCFFFF"/>
        </patternFill>
      </fill>
      <border outline="0">
        <bottom style="medium">
          <color indexed="64"/>
        </bottom>
      </border>
    </odxf>
    <ndxf>
      <numFmt numFmtId="4" formatCode="#,##0.00"/>
      <fill>
        <patternFill>
          <bgColor indexed="41"/>
        </patternFill>
      </fill>
      <border outline="0">
        <bottom/>
      </border>
    </ndxf>
  </rcc>
  <rfmt sheetId="6" sqref="I19:I20" start="0" length="0">
    <dxf>
      <border>
        <right style="thin">
          <color indexed="64"/>
        </right>
      </border>
    </dxf>
  </rfmt>
  <rfmt sheetId="6" sqref="H20:I20" start="0" length="0">
    <dxf>
      <border>
        <bottom style="thin">
          <color indexed="64"/>
        </bottom>
      </border>
    </dxf>
  </rfmt>
  <rfmt sheetId="6" sqref="H19:I20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fmt sheetId="6" sqref="B21:I21" start="0" length="0">
    <dxf>
      <border>
        <top style="medium">
          <color indexed="64"/>
        </top>
      </border>
    </dxf>
  </rfmt>
  <rfmt sheetId="6" sqref="I6:I20" start="0" length="0">
    <dxf>
      <border>
        <right style="medium">
          <color indexed="64"/>
        </right>
      </border>
    </dxf>
  </rfmt>
  <rcc rId="5090" sId="6">
    <nc r="F22">
      <f>SUM(F6:F21)</f>
    </nc>
  </rcc>
  <rcc rId="5091" sId="6">
    <nc r="F20">
      <v>1</v>
    </nc>
  </rcc>
  <rcc rId="5092" sId="6">
    <nc r="E20">
      <f>C20*F20</f>
    </nc>
  </rcc>
  <rcc rId="5093" sId="6" numFmtId="4">
    <oc r="F16">
      <v>4</v>
    </oc>
    <nc r="F16">
      <v>3</v>
    </nc>
  </rcc>
  <rfmt sheetId="6" sqref="B21">
    <dxf>
      <numFmt numFmtId="2" formatCode="0.00"/>
      <alignment vertical="bottom" readingOrder="0"/>
    </dxf>
  </rfmt>
  <rfmt sheetId="6" sqref="C21:I21">
    <dxf>
      <alignment vertical="bottom" readingOrder="0"/>
    </dxf>
  </rfmt>
  <rrc rId="5094" sId="6" ref="A92:XFD92" action="insertRow"/>
  <rm rId="5095" sheetId="6" source="B93:I93" destination="B92:I92" sourceSheetId="6">
    <rfmt sheetId="6" sqref="B92" start="0" length="0">
      <dxf>
        <font>
          <sz val="10"/>
          <color auto="1"/>
          <name val="Arial"/>
          <scheme val="none"/>
        </font>
        <alignment horizontal="left" vertical="top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</border>
      </dxf>
    </rfmt>
    <rfmt sheetId="6" sqref="C92" start="0" length="0">
      <dxf>
        <font>
          <sz val="10"/>
          <color auto="1"/>
          <name val="Arial"/>
          <scheme val="none"/>
        </font>
        <alignment horizontal="center" vertical="top" readingOrder="0"/>
        <border outline="0">
          <right style="thin">
            <color indexed="64"/>
          </right>
          <top style="thin">
            <color indexed="64"/>
          </top>
        </border>
      </dxf>
    </rfmt>
    <rfmt sheetId="6" sqref="D92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6" sqref="E92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</border>
      </dxf>
    </rfmt>
    <rfmt sheetId="6" sqref="F92" start="0" length="0">
      <dxf>
        <font>
          <sz val="10"/>
          <color auto="1"/>
          <name val="Arial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6" sqref="G92" start="0" length="0">
      <dxf>
        <font>
          <sz val="10"/>
          <color auto="1"/>
          <name val="Arial"/>
          <scheme val="none"/>
        </font>
        <numFmt numFmtId="4" formatCode="#,##0.00"/>
        <fill>
          <patternFill patternType="solid">
            <bgColor indexed="43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6" sqref="H92" start="0" length="0">
      <dxf>
        <font>
          <sz val="10"/>
          <color auto="1"/>
          <name val="Arial"/>
          <scheme val="none"/>
        </font>
        <numFmt numFmtId="4" formatCode="#,##0.00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</border>
      </dxf>
    </rfmt>
    <rfmt sheetId="6" sqref="I92" start="0" length="0">
      <dxf>
        <numFmt numFmtId="4" formatCode="#,##0.00"/>
        <fill>
          <patternFill patternType="solid">
            <bgColor indexed="41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dxf>
    </rfmt>
  </rm>
  <rfmt sheetId="6" sqref="B92:B93" start="0" length="0">
    <dxf>
      <border>
        <left style="thin">
          <color indexed="64"/>
        </left>
      </border>
    </dxf>
  </rfmt>
  <rfmt sheetId="6" sqref="I92:I93" start="0" length="0">
    <dxf>
      <border>
        <right style="thin">
          <color indexed="64"/>
        </right>
      </border>
    </dxf>
  </rfmt>
  <rfmt sheetId="6" sqref="B93:I93" start="0" length="0">
    <dxf>
      <border>
        <bottom style="thin">
          <color indexed="64"/>
        </bottom>
      </border>
    </dxf>
  </rfmt>
  <rfmt sheetId="6" sqref="B92:I9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5096" sId="6" odxf="1" dxf="1">
    <nc r="B93" t="inlineStr">
      <is>
        <t>NÁHRADA - nespecifický druh</t>
      </is>
    </nc>
    <o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odxf>
    <n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ndxf>
  </rcc>
  <rfmt sheetId="6" sqref="B31:B93" start="0" length="0">
    <dxf>
      <border>
        <left style="medium">
          <color indexed="64"/>
        </left>
      </border>
    </dxf>
  </rfmt>
  <rfmt sheetId="6" sqref="B31:B93" start="0" length="0">
    <dxf>
      <border>
        <right style="medium">
          <color indexed="64"/>
        </right>
      </border>
    </dxf>
  </rfmt>
  <rfmt sheetId="6" sqref="B94:I94" start="0" length="0">
    <dxf>
      <border>
        <top style="medium">
          <color indexed="64"/>
        </top>
      </border>
    </dxf>
  </rfmt>
  <rfmt sheetId="6" sqref="I31:I93" start="0" length="0">
    <dxf>
      <border>
        <right style="medium">
          <color indexed="64"/>
        </right>
      </border>
    </dxf>
  </rfmt>
  <rcc rId="5097" sId="5">
    <oc r="I63">
      <f>SUM(I58:I62)</f>
    </oc>
    <nc r="I63">
      <f>SUM(I58:I62)</f>
    </nc>
  </rcc>
  <rcc rId="5098" sId="5">
    <oc r="I51">
      <f>SUM(I45:I49)</f>
    </oc>
    <nc r="I51">
      <f>SUM(I45:I50)</f>
    </nc>
  </rcc>
  <rcc rId="5099" sId="5">
    <oc r="I36">
      <f>SUM(I31:I34)</f>
    </oc>
    <nc r="I36">
      <f>SUM(I31:I35)</f>
    </nc>
  </rcc>
  <rcc rId="5100" sId="5">
    <oc r="I25">
      <f>SUM(I6:I23)</f>
    </oc>
    <nc r="I25">
      <f>SUM(I5:I24)</f>
    </nc>
  </rcc>
  <rcc rId="5101" sId="6" odxf="1" dxf="1">
    <nc r="D93">
      <f>AVERAGE(D31:D92)</f>
    </nc>
    <odxf>
      <numFmt numFmtId="0" formatCode="General"/>
    </odxf>
    <ndxf>
      <numFmt numFmtId="4" formatCode="#,##0.00"/>
    </ndxf>
  </rcc>
  <rfmt sheetId="6" sqref="C93:I93">
    <dxf>
      <alignment horizontal="center" readingOrder="0"/>
    </dxf>
  </rfmt>
  <rfmt sheetId="6" sqref="D93">
    <dxf>
      <fill>
        <patternFill patternType="solid">
          <bgColor rgb="FFFFFF99"/>
        </patternFill>
      </fill>
    </dxf>
  </rfmt>
  <rfmt sheetId="6" sqref="G93">
    <dxf>
      <fill>
        <patternFill patternType="solid">
          <bgColor rgb="FFFFFF99"/>
        </patternFill>
      </fill>
    </dxf>
  </rfmt>
  <rfmt sheetId="6" sqref="I93">
    <dxf>
      <fill>
        <patternFill patternType="solid">
          <bgColor rgb="FFCCFFFF"/>
        </patternFill>
      </fill>
    </dxf>
  </rfmt>
  <rcc rId="5102" sId="6">
    <nc r="C93">
      <v>40</v>
    </nc>
  </rcc>
  <rcc rId="5103" sId="6" odxf="1" dxf="1" numFmtId="4">
    <nc r="G93">
      <v>81</v>
    </nc>
    <odxf>
      <font>
        <sz val="10"/>
        <color auto="1"/>
        <name val="Arial"/>
        <scheme val="none"/>
      </font>
      <numFmt numFmtId="0" formatCode="General"/>
      <fill>
        <patternFill>
          <bgColor rgb="FFFFFF99"/>
        </patternFill>
      </fill>
      <border outline="0">
        <bottom style="medium">
          <color indexed="64"/>
        </bottom>
      </border>
    </odxf>
    <ndxf>
      <font>
        <sz val="10"/>
        <color auto="1"/>
        <name val="Arial"/>
        <scheme val="none"/>
      </font>
      <numFmt numFmtId="4" formatCode="#,##0.00"/>
      <fill>
        <patternFill>
          <bgColor indexed="43"/>
        </patternFill>
      </fill>
      <border outline="0">
        <bottom style="thin">
          <color indexed="64"/>
        </bottom>
      </border>
    </ndxf>
  </rcc>
  <rcc rId="5104" sId="6" odxf="1" dxf="1">
    <nc r="H93">
      <f>F93*G93*22</f>
    </nc>
    <odxf>
      <font>
        <sz val="10"/>
        <color auto="1"/>
        <name val="Arial"/>
        <scheme val="none"/>
      </font>
      <numFmt numFmtId="0" formatCode="General"/>
      <alignment wrapText="0" readingOrder="0"/>
      <border outline="0">
        <bottom style="medium">
          <color indexed="64"/>
        </bottom>
      </border>
    </odxf>
    <ndxf>
      <font>
        <sz val="10"/>
        <color auto="1"/>
        <name val="Arial"/>
        <scheme val="none"/>
      </font>
      <numFmt numFmtId="4" formatCode="#,##0.00"/>
      <alignment wrapText="1" readingOrder="0"/>
      <border outline="0">
        <bottom style="thin">
          <color indexed="64"/>
        </bottom>
      </border>
    </ndxf>
  </rcc>
  <rcc rId="5105" sId="6" odxf="1" dxf="1">
    <nc r="I93">
      <f>D93*F93+H93</f>
    </nc>
    <odxf>
      <numFmt numFmtId="0" formatCode="General"/>
      <fill>
        <patternFill>
          <bgColor rgb="FFCCFFFF"/>
        </patternFill>
      </fill>
      <border outline="0">
        <bottom style="medium">
          <color indexed="64"/>
        </bottom>
      </border>
    </odxf>
    <ndxf>
      <numFmt numFmtId="4" formatCode="#,##0.00"/>
      <fill>
        <patternFill>
          <bgColor indexed="41"/>
        </patternFill>
      </fill>
      <border outline="0">
        <bottom style="thin">
          <color indexed="64"/>
        </bottom>
      </border>
    </ndxf>
  </rcc>
  <rcc rId="5106" sId="6" odxf="1" dxf="1">
    <nc r="E93">
      <f>C93*F93</f>
    </nc>
    <odxf>
      <font>
        <sz val="10"/>
        <color auto="1"/>
        <name val="Arial"/>
        <scheme val="none"/>
      </font>
      <numFmt numFmtId="0" formatCode="General"/>
      <alignment wrapText="0" readingOrder="0"/>
      <border outline="0">
        <bottom style="medium">
          <color indexed="64"/>
        </bottom>
      </border>
    </odxf>
    <ndxf>
      <font>
        <sz val="10"/>
        <color auto="1"/>
        <name val="Arial"/>
        <scheme val="none"/>
      </font>
      <numFmt numFmtId="3" formatCode="#,##0"/>
      <alignment wrapText="1" readingOrder="0"/>
      <border outline="0">
        <bottom style="thin">
          <color indexed="64"/>
        </bottom>
      </border>
    </ndxf>
  </rcc>
  <rcc rId="5107" sId="6">
    <nc r="F93">
      <v>1</v>
    </nc>
  </rcc>
  <rcc rId="5108" sId="6">
    <nc r="F96">
      <f>SUM(F31:F95)</f>
    </nc>
  </rcc>
  <rcc rId="5109" sId="6">
    <oc r="I94">
      <f>SUM(I31:I91)</f>
    </oc>
    <nc r="I94">
      <f>SUM(I31:I93)</f>
    </nc>
  </rcc>
  <rfmt sheetId="6" sqref="B94:I94">
    <dxf>
      <alignment vertical="bottom" readingOrder="0"/>
    </dxf>
  </rfmt>
  <rcc rId="5110" sId="6" numFmtId="4">
    <oc r="F85">
      <v>9</v>
    </oc>
    <nc r="F85">
      <v>8</v>
    </nc>
  </rcc>
  <rcc rId="5111" sId="6" numFmtId="4">
    <oc r="F83">
      <v>15</v>
    </oc>
    <nc r="F83">
      <v>14</v>
    </nc>
  </rcc>
  <rcc rId="5112" sId="6" numFmtId="4">
    <oc r="F36">
      <v>20</v>
    </oc>
    <nc r="F36">
      <v>19</v>
    </nc>
  </rcc>
  <rcc rId="5113" sId="6">
    <oc r="I21">
      <f>SUM(I6:I19)</f>
    </oc>
    <nc r="I21">
      <f>SUM(I6:I20)</f>
    </nc>
  </rcc>
  <rrc rId="5114" sId="7" ref="A29:XFD29" action="insertRow"/>
  <rfmt sheetId="7" sqref="B27:B29" start="0" length="0">
    <dxf>
      <border>
        <left style="thin">
          <color indexed="64"/>
        </left>
      </border>
    </dxf>
  </rfmt>
  <rfmt sheetId="7" sqref="I27:I29" start="0" length="0">
    <dxf>
      <border>
        <right style="thin">
          <color indexed="64"/>
        </right>
      </border>
    </dxf>
  </rfmt>
  <rfmt sheetId="7" sqref="B29:I29" start="0" length="0">
    <dxf>
      <border>
        <bottom style="thin">
          <color indexed="64"/>
        </bottom>
      </border>
    </dxf>
  </rfmt>
  <rfmt sheetId="7" sqref="B27:I29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fmt sheetId="7" sqref="B30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7" sqref="B30:I30" start="0" length="0">
    <dxf>
      <border>
        <top style="medium">
          <color indexed="64"/>
        </top>
      </border>
    </dxf>
  </rfmt>
  <rfmt sheetId="7" sqref="B6:B29" start="0" length="0">
    <dxf>
      <border>
        <left style="medium">
          <color indexed="64"/>
        </left>
      </border>
    </dxf>
  </rfmt>
  <rfmt sheetId="7" sqref="B6" start="0" length="0">
    <dxf>
      <border>
        <top style="medium">
          <color indexed="64"/>
        </top>
      </border>
    </dxf>
  </rfmt>
  <rfmt sheetId="7" sqref="B6:B29" start="0" length="0">
    <dxf>
      <border>
        <right style="medium">
          <color indexed="64"/>
        </right>
      </border>
    </dxf>
  </rfmt>
  <rfmt sheetId="7" sqref="I6:I29" start="0" length="0">
    <dxf>
      <border>
        <right style="medium">
          <color indexed="64"/>
        </right>
      </border>
    </dxf>
  </rfmt>
  <rcc rId="5115" sId="7">
    <nc r="D29">
      <f>AVERAGE(D6:D28)</f>
    </nc>
  </rcc>
  <rcc rId="5116" sId="7" odxf="1" dxf="1" numFmtId="4">
    <nc r="G29">
      <v>156</v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17" sId="7" odxf="1" dxf="1">
    <nc r="H29">
      <f>F29*G29*24</f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18" sId="7" odxf="1" dxf="1">
    <nc r="I29">
      <f>D29*F29+H29</f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19" sId="7" odxf="1" dxf="1">
    <nc r="B29" t="inlineStr">
      <is>
        <t>NÁHRADA - nespecifický druh</t>
      </is>
    </nc>
    <odxf>
      <font/>
      <alignment horizontal="left" wrapText="1" readingOrder="0"/>
      <border outline="0">
        <bottom style="medium">
          <color indexed="64"/>
        </bottom>
      </border>
    </odxf>
    <ndxf>
      <font>
        <sz val="10"/>
        <color auto="1"/>
        <name val="Arial"/>
        <scheme val="none"/>
      </font>
      <alignment horizontal="general" wrapText="0" readingOrder="0"/>
      <border outline="0">
        <bottom/>
      </border>
    </ndxf>
  </rcc>
  <rcc rId="5120" sId="7">
    <nc r="C29">
      <v>27</v>
    </nc>
  </rcc>
  <rrc rId="5121" sId="7" eol="1" ref="A32:XFD32" action="insertRow"/>
  <rcc rId="5122" sId="7">
    <nc r="F32">
      <f>SUM(F6:F31)</f>
    </nc>
  </rcc>
  <rcc rId="5123" sId="7" odxf="1" dxf="1">
    <nc r="E29">
      <f>C29*F29</f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24" sId="7">
    <nc r="F29">
      <v>3</v>
    </nc>
  </rcc>
  <rcc rId="5125" sId="7">
    <oc r="I30">
      <f>SUM(I6:I28)</f>
    </oc>
    <nc r="I30">
      <f>SUM(I6:I29)</f>
    </nc>
  </rcc>
  <rcc rId="5126" sId="7">
    <oc r="F21">
      <v>7</v>
    </oc>
    <nc r="F21">
      <v>6</v>
    </nc>
  </rcc>
  <rcc rId="5127" sId="7">
    <oc r="F23">
      <v>3</v>
    </oc>
    <nc r="F23">
      <v>2</v>
    </nc>
  </rcc>
  <rcc rId="5128" sId="7">
    <oc r="F7">
      <v>7</v>
    </oc>
    <nc r="F7">
      <v>6</v>
    </nc>
  </rcc>
  <rrc rId="5129" sId="8" ref="A29:XFD29" action="insertRow"/>
  <rfmt sheetId="8" sqref="B28:B29" start="0" length="0">
    <dxf>
      <border>
        <left style="thin">
          <color indexed="64"/>
        </left>
      </border>
    </dxf>
  </rfmt>
  <rfmt sheetId="8" sqref="I28:I29" start="0" length="0">
    <dxf>
      <border>
        <right style="thin">
          <color indexed="64"/>
        </right>
      </border>
    </dxf>
  </rfmt>
  <rfmt sheetId="8" sqref="B29:I29" start="0" length="0">
    <dxf>
      <border>
        <bottom style="thin">
          <color indexed="64"/>
        </bottom>
      </border>
    </dxf>
  </rfmt>
  <rfmt sheetId="8" sqref="B28:I2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8" sqref="B30:I30" start="0" length="0">
    <dxf>
      <border>
        <top style="medium">
          <color indexed="64"/>
        </top>
      </border>
    </dxf>
  </rfmt>
  <rfmt sheetId="8" sqref="B6:B29" start="0" length="0">
    <dxf>
      <border>
        <left style="medium">
          <color indexed="64"/>
        </left>
      </border>
    </dxf>
  </rfmt>
  <rfmt sheetId="8" sqref="B6:B29" start="0" length="0">
    <dxf>
      <border>
        <right style="medium">
          <color indexed="64"/>
        </right>
      </border>
    </dxf>
  </rfmt>
  <rfmt sheetId="8" sqref="C6:I6" start="0" length="0">
    <dxf>
      <border>
        <top style="medium">
          <color indexed="64"/>
        </top>
      </border>
    </dxf>
  </rfmt>
  <rfmt sheetId="8" sqref="I6:I29" start="0" length="0">
    <dxf>
      <border>
        <right style="medium">
          <color indexed="64"/>
        </right>
      </border>
    </dxf>
  </rfmt>
  <rcc rId="5130" sId="8" odxf="1" dxf="1">
    <nc r="C29">
      <v>14</v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fmt sheetId="8" sqref="D29" start="0" length="0">
    <dxf>
      <border outline="0">
        <bottom style="thin">
          <color indexed="64"/>
        </bottom>
      </border>
    </dxf>
  </rfmt>
  <rcc rId="5131" sId="8" odxf="1" dxf="1">
    <nc r="E29">
      <f>C29*F29</f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32" sId="8" odxf="1" dxf="1">
    <nc r="H29">
      <f>F29*G29*24</f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33" sId="8" odxf="1" dxf="1">
    <nc r="I29">
      <f>D29*F29+H29</f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34" sId="8">
    <nc r="D29">
      <f>AVERAGE(D6:D28)</f>
    </nc>
  </rcc>
  <rcc rId="5135" sId="8">
    <nc r="F32">
      <f>SUM(F6:F31)</f>
    </nc>
  </rcc>
  <rcc rId="5136" sId="8">
    <oc r="F7">
      <v>9</v>
    </oc>
    <nc r="F7">
      <v>8</v>
    </nc>
  </rcc>
  <rcc rId="5137" sId="8" odxf="1" dxf="1">
    <nc r="B29" t="inlineStr">
      <is>
        <t>NÁHRADA - nespecifický druh</t>
      </is>
    </nc>
    <odxf>
      <font/>
      <alignment horizontal="left" wrapText="1" readingOrder="0"/>
      <border outline="0">
        <bottom style="medium">
          <color indexed="64"/>
        </bottom>
      </border>
    </odxf>
    <ndxf>
      <font>
        <sz val="10"/>
        <color auto="1"/>
        <name val="Arial"/>
        <scheme val="none"/>
      </font>
      <alignment horizontal="general" wrapText="0" readingOrder="0"/>
      <border outline="0">
        <bottom/>
      </border>
    </ndxf>
  </rcc>
  <rcc rId="5138" sId="8" odxf="1" dxf="1" numFmtId="4">
    <nc r="G29">
      <v>156</v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39" sId="8">
    <nc r="F29">
      <v>3</v>
    </nc>
  </rcc>
  <rcc rId="5140" sId="8">
    <oc r="F21">
      <v>10</v>
    </oc>
    <nc r="F21">
      <v>9</v>
    </nc>
  </rcc>
  <rcc rId="5141" sId="8">
    <oc r="F23">
      <v>3</v>
    </oc>
    <nc r="F23">
      <v>2</v>
    </nc>
  </rcc>
  <rcc rId="5142" sId="8">
    <oc r="I30">
      <f>SUM(I6:I28)</f>
    </oc>
    <nc r="I30">
      <f>SUM(I6:I29)</f>
    </nc>
  </rcc>
  <rrc rId="5143" sId="9" ref="A29:XFD29" action="insertRow"/>
  <rfmt sheetId="9" sqref="B28:B29" start="0" length="0">
    <dxf>
      <border>
        <left style="thin">
          <color indexed="64"/>
        </left>
      </border>
    </dxf>
  </rfmt>
  <rfmt sheetId="9" sqref="I28:I29" start="0" length="0">
    <dxf>
      <border>
        <right style="thin">
          <color indexed="64"/>
        </right>
      </border>
    </dxf>
  </rfmt>
  <rfmt sheetId="9" sqref="B29:I29" start="0" length="0">
    <dxf>
      <border>
        <bottom style="thin">
          <color indexed="64"/>
        </bottom>
      </border>
    </dxf>
  </rfmt>
  <rfmt sheetId="9" sqref="B28:I2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9" sqref="B30:I30" start="0" length="0">
    <dxf>
      <border>
        <top style="medium">
          <color indexed="64"/>
        </top>
      </border>
    </dxf>
  </rfmt>
  <rfmt sheetId="9" sqref="B6:B29" start="0" length="0">
    <dxf>
      <border>
        <left style="medium">
          <color indexed="64"/>
        </left>
      </border>
    </dxf>
  </rfmt>
  <rfmt sheetId="9" sqref="B6:B29" start="0" length="0">
    <dxf>
      <border>
        <right style="medium">
          <color indexed="64"/>
        </right>
      </border>
    </dxf>
  </rfmt>
  <rfmt sheetId="9" sqref="I6:I29" start="0" length="0">
    <dxf>
      <border>
        <right style="medium">
          <color indexed="64"/>
        </right>
      </border>
    </dxf>
  </rfmt>
  <rcc rId="5144" sId="9" odxf="1" dxf="1">
    <nc r="B29" t="inlineStr">
      <is>
        <t>NÁHRADA - nespecifický druh</t>
      </is>
    </nc>
    <odxf>
      <font/>
      <alignment horizontal="left" wrapText="1" readingOrder="0"/>
      <border outline="0">
        <bottom style="medium">
          <color indexed="64"/>
        </bottom>
      </border>
    </odxf>
    <ndxf>
      <font>
        <sz val="10"/>
        <color auto="1"/>
        <name val="Arial"/>
        <scheme val="none"/>
      </font>
      <alignment horizontal="general" wrapText="0" readingOrder="0"/>
      <border outline="0">
        <bottom/>
      </border>
    </ndxf>
  </rcc>
  <rcc rId="5145" sId="9">
    <nc r="C29">
      <v>26</v>
    </nc>
  </rcc>
  <rcc rId="5146" sId="9">
    <nc r="D29">
      <f>AVERAGE(D6:D28)</f>
    </nc>
  </rcc>
  <rcc rId="5147" sId="9" odxf="1" dxf="1">
    <nc r="H29">
      <f>F29*G29*24</f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48" sId="9" odxf="1" dxf="1">
    <nc r="I29">
      <f>D29*F29+H29</f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49" sId="9" odxf="1" dxf="1" numFmtId="4">
    <nc r="G29">
      <v>156</v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50" sId="9" odxf="1" dxf="1">
    <nc r="E29">
      <f>C29*F29</f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51" sId="9">
    <nc r="F32">
      <f>SUM(F6:F31)</f>
    </nc>
  </rcc>
  <rcc rId="5152" sId="9">
    <nc r="F29">
      <v>1</v>
    </nc>
  </rcc>
  <rcc rId="5153" sId="9">
    <oc r="I30">
      <f>SUM(I6:I28)</f>
    </oc>
    <nc r="I30">
      <f>SUM(I6:I29)</f>
    </nc>
  </rcc>
  <rcc rId="5154" sId="9">
    <oc r="F21">
      <v>2</v>
    </oc>
    <nc r="F21">
      <v>1</v>
    </nc>
  </rcc>
  <rrc rId="5155" sId="10" ref="A29:XFD29" action="insertRow"/>
  <rcc rId="5156" sId="10" odxf="1" dxf="1">
    <nc r="B29" t="inlineStr">
      <is>
        <t>NÁHRADA - nespecifický druh</t>
      </is>
    </nc>
    <odxf>
      <font/>
      <alignment horizontal="left" wrapText="1" readingOrder="0"/>
      <border outline="0">
        <top/>
        <bottom style="medium">
          <color indexed="64"/>
        </bottom>
      </border>
    </odxf>
    <ndxf>
      <font>
        <sz val="10"/>
        <color auto="1"/>
        <name val="Arial"/>
        <scheme val="none"/>
      </font>
      <alignment horizontal="general" wrapText="0" readingOrder="0"/>
      <border outline="0">
        <top style="thin">
          <color indexed="64"/>
        </top>
        <bottom/>
      </border>
    </ndxf>
  </rcc>
  <rfmt sheetId="10" sqref="B28:B29" start="0" length="0">
    <dxf>
      <border>
        <left style="thin">
          <color indexed="64"/>
        </left>
      </border>
    </dxf>
  </rfmt>
  <rfmt sheetId="10" sqref="I28:I29" start="0" length="0">
    <dxf>
      <border>
        <right style="thin">
          <color indexed="64"/>
        </right>
      </border>
    </dxf>
  </rfmt>
  <rfmt sheetId="10" sqref="B29:I29" start="0" length="0">
    <dxf>
      <border>
        <bottom style="thin">
          <color indexed="64"/>
        </bottom>
      </border>
    </dxf>
  </rfmt>
  <rfmt sheetId="10" sqref="B28:I2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0" sqref="B30:I30" start="0" length="0">
    <dxf>
      <border>
        <top style="medium">
          <color indexed="64"/>
        </top>
      </border>
    </dxf>
  </rfmt>
  <rfmt sheetId="10" sqref="B6:B29" start="0" length="0">
    <dxf>
      <border>
        <left style="medium">
          <color indexed="64"/>
        </left>
      </border>
    </dxf>
  </rfmt>
  <rfmt sheetId="10" sqref="B6:B29" start="0" length="0">
    <dxf>
      <border>
        <right style="medium">
          <color indexed="64"/>
        </right>
      </border>
    </dxf>
  </rfmt>
  <rfmt sheetId="10" sqref="I6:I29" start="0" length="0">
    <dxf>
      <border>
        <right style="medium">
          <color indexed="64"/>
        </right>
      </border>
    </dxf>
  </rfmt>
  <rcc rId="5157" sId="10" odxf="1" dxf="1" numFmtId="4">
    <nc r="G29">
      <v>156</v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58" sId="10" odxf="1" dxf="1">
    <nc r="H29">
      <f>F29*G29*24</f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59" sId="10" odxf="1" dxf="1">
    <nc r="I29">
      <f>D29*F29+H29</f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60" sId="10">
    <nc r="D29">
      <f>AVERAGE(D6:D28)</f>
    </nc>
  </rcc>
  <rcc rId="5161" sId="10" odxf="1" dxf="1">
    <nc r="C29">
      <v>30</v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62" sId="10">
    <nc r="F32">
      <f>SUM(F6:F31)</f>
    </nc>
  </rcc>
  <rcc rId="5163" sId="10">
    <nc r="F29">
      <v>3</v>
    </nc>
  </rcc>
  <rcc rId="5164" sId="10">
    <nc r="E29">
      <f>C29*F29</f>
    </nc>
  </rcc>
  <rcc rId="5165" sId="10">
    <oc r="F28">
      <v>10</v>
    </oc>
    <nc r="F28">
      <v>8</v>
    </nc>
  </rcc>
  <rcc rId="5166" sId="10">
    <oc r="F15">
      <v>3</v>
    </oc>
    <nc r="F15">
      <v>2</v>
    </nc>
  </rcc>
  <rcc rId="5167" sId="10">
    <oc r="I30">
      <f>SUM(I6:I28)</f>
    </oc>
    <nc r="I30">
      <f>SUM(I6:I29)</f>
    </nc>
  </rcc>
  <rrc rId="5168" sId="11" ref="A22:XFD22" action="insertRow"/>
  <rcc rId="5169" sId="11" odxf="1" dxf="1">
    <nc r="B22" t="inlineStr">
      <is>
        <t>NÁHRADA - nespecifický druh</t>
      </is>
    </nc>
    <odxf>
      <font/>
      <alignment horizontal="left" wrapText="1" readingOrder="0"/>
      <border outline="0">
        <top/>
        <bottom/>
      </border>
    </odxf>
    <ndxf>
      <font>
        <sz val="10"/>
        <color auto="1"/>
        <name val="Arial"/>
        <scheme val="none"/>
      </font>
      <alignment horizontal="general" wrapText="0" readingOrder="0"/>
      <border outline="0">
        <top style="thin">
          <color indexed="64"/>
        </top>
        <bottom style="medium">
          <color indexed="64"/>
        </bottom>
      </border>
    </ndxf>
  </rcc>
  <rfmt sheetId="11" sqref="B21:B22" start="0" length="0">
    <dxf>
      <border>
        <left style="thin">
          <color indexed="64"/>
        </left>
      </border>
    </dxf>
  </rfmt>
  <rfmt sheetId="11" sqref="I21:I22" start="0" length="0">
    <dxf>
      <border>
        <right style="thin">
          <color indexed="64"/>
        </right>
      </border>
    </dxf>
  </rfmt>
  <rfmt sheetId="11" sqref="B22:I22" start="0" length="0">
    <dxf>
      <border>
        <bottom style="thin">
          <color indexed="64"/>
        </bottom>
      </border>
    </dxf>
  </rfmt>
  <rfmt sheetId="11" sqref="B21:I2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1" sqref="B6:B22" start="0" length="0">
    <dxf>
      <border>
        <left style="medium">
          <color indexed="64"/>
        </left>
      </border>
    </dxf>
  </rfmt>
  <rfmt sheetId="11" sqref="B6:B22" start="0" length="0">
    <dxf>
      <border>
        <right style="medium">
          <color indexed="64"/>
        </right>
      </border>
    </dxf>
  </rfmt>
  <rfmt sheetId="11" sqref="B22" start="0" length="0">
    <dxf>
      <border>
        <bottom style="medium">
          <color indexed="64"/>
        </bottom>
      </border>
    </dxf>
  </rfmt>
  <rfmt sheetId="11" sqref="I6:I22" start="0" length="0">
    <dxf>
      <border>
        <right style="medium">
          <color indexed="64"/>
        </right>
      </border>
    </dxf>
  </rfmt>
  <rfmt sheetId="11" sqref="C22:I22" start="0" length="0">
    <dxf>
      <border>
        <bottom style="medium">
          <color indexed="64"/>
        </bottom>
      </border>
    </dxf>
  </rfmt>
  <rcc rId="5170" sId="11">
    <nc r="C22">
      <v>160</v>
    </nc>
  </rcc>
  <rcc rId="5171" sId="11">
    <nc r="D22">
      <f>AVERAGE(D6:D21)</f>
    </nc>
  </rcc>
  <rcc rId="5172" sId="11" odxf="1" dxf="1">
    <nc r="E22">
      <f>C22*F22</f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73" sId="11" odxf="1" dxf="1" numFmtId="4">
    <nc r="G22">
      <v>81</v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74" sId="11" odxf="1" dxf="1">
    <nc r="H22">
      <f>F22*G22*24</f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75" sId="11" odxf="1" dxf="1">
    <nc r="I22">
      <f>D22*F22+H22</f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176" sId="11">
    <nc r="F25">
      <f>SUM(F6:F24)</f>
    </nc>
  </rcc>
  <rfmt sheetId="11" sqref="B23:I23" start="0" length="0">
    <dxf>
      <border>
        <top style="medium">
          <color indexed="64"/>
        </top>
      </border>
    </dxf>
  </rfmt>
  <rcc rId="5177" sId="11">
    <oc r="I23">
      <f>SUM(I6:I21)</f>
    </oc>
    <nc r="I23">
      <f>SUM(I6:I22)</f>
    </nc>
  </rcc>
  <rcc rId="5178" sId="11">
    <nc r="F22">
      <v>1</v>
    </nc>
  </rcc>
  <rcc rId="5179" sId="11">
    <oc r="F17">
      <v>12</v>
    </oc>
    <nc r="F17">
      <v>11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80" sId="1">
    <oc r="F97">
      <f>SUM(F6:F94)</f>
    </oc>
    <nc r="F97"/>
  </rcc>
  <rcc rId="5181" sId="2">
    <oc r="F54">
      <f>SUM(F47:F53)</f>
    </oc>
    <nc r="F54"/>
  </rcc>
  <rcc rId="5182" sId="2">
    <oc r="F29">
      <f>SUM(F7:F28)</f>
    </oc>
    <nc r="F29"/>
  </rcc>
  <rcc rId="5183" sId="3">
    <oc r="F19">
      <f>SUM(F6:F18)</f>
    </oc>
    <nc r="F19"/>
  </rcc>
  <rcc rId="5184" sId="4">
    <oc r="D190">
      <f>SUM(D6:D189)</f>
    </oc>
    <nc r="D190"/>
  </rcc>
  <rcc rId="5185" sId="5">
    <oc r="F52">
      <f>SUM(F45:F51)</f>
    </oc>
    <nc r="F52"/>
  </rcc>
  <rcc rId="5186" sId="5">
    <oc r="F64">
      <f>SUM(F58:F63)</f>
    </oc>
    <nc r="F64"/>
  </rcc>
  <rcc rId="5187" sId="5">
    <oc r="F37">
      <f>SUM(F31:F36)</f>
    </oc>
    <nc r="F37"/>
  </rcc>
  <rcc rId="5188" sId="5">
    <oc r="F26">
      <f>SUM(F5:F25)</f>
    </oc>
    <nc r="F26"/>
  </rcc>
  <rcc rId="5189" sId="6">
    <oc r="F22">
      <f>SUM(F6:F21)</f>
    </oc>
    <nc r="F22"/>
  </rcc>
  <rcc rId="5190" sId="6">
    <oc r="F96">
      <f>SUM(F31:F95)</f>
    </oc>
    <nc r="F96"/>
  </rcc>
  <rcc rId="5191" sId="7">
    <oc r="F32">
      <f>SUM(F6:F31)</f>
    </oc>
    <nc r="F32"/>
  </rcc>
  <rcc rId="5192" sId="8">
    <oc r="F32">
      <f>SUM(F6:F31)</f>
    </oc>
    <nc r="F32"/>
  </rcc>
  <rcc rId="5193" sId="9">
    <oc r="F32">
      <f>SUM(F6:F31)</f>
    </oc>
    <nc r="F32"/>
  </rcc>
  <rcc rId="5194" sId="10">
    <oc r="F32">
      <f>SUM(F6:F31)</f>
    </oc>
    <nc r="F32"/>
  </rcc>
  <rcc rId="5195" sId="11">
    <oc r="F25">
      <f>SUM(F6:F24)</f>
    </oc>
    <nc r="F25"/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zoomScale="75" zoomScaleNormal="75" workbookViewId="0">
      <selection activeCell="G6" sqref="G6:G93"/>
    </sheetView>
  </sheetViews>
  <sheetFormatPr defaultRowHeight="12.5" x14ac:dyDescent="0.25"/>
  <cols>
    <col min="1" max="1" width="1.54296875" customWidth="1"/>
    <col min="2" max="2" width="39.81640625" customWidth="1"/>
    <col min="3" max="3" width="21" customWidth="1"/>
    <col min="4" max="4" width="14.54296875" customWidth="1"/>
    <col min="5" max="8" width="21.81640625" customWidth="1"/>
    <col min="9" max="9" width="23.1796875" customWidth="1"/>
    <col min="10" max="10" width="8.7265625" customWidth="1"/>
  </cols>
  <sheetData>
    <row r="1" spans="1:9" ht="20" x14ac:dyDescent="0.4">
      <c r="I1" s="24"/>
    </row>
    <row r="2" spans="1:9" ht="36" customHeight="1" x14ac:dyDescent="0.35">
      <c r="B2" s="2" t="s">
        <v>114</v>
      </c>
      <c r="C2" s="4"/>
      <c r="D2" s="4"/>
      <c r="E2" s="4"/>
    </row>
    <row r="3" spans="1:9" ht="13" thickBot="1" x14ac:dyDescent="0.3"/>
    <row r="4" spans="1:9" ht="13.5" thickBot="1" x14ac:dyDescent="0.35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23">
        <v>7</v>
      </c>
      <c r="I4" s="1">
        <v>8</v>
      </c>
    </row>
    <row r="5" spans="1:9" ht="145" customHeight="1" thickBot="1" x14ac:dyDescent="0.3">
      <c r="B5" s="91" t="s">
        <v>88</v>
      </c>
      <c r="C5" s="91" t="s">
        <v>87</v>
      </c>
      <c r="D5" s="91" t="s">
        <v>86</v>
      </c>
      <c r="E5" s="91" t="s">
        <v>366</v>
      </c>
      <c r="F5" s="91" t="s">
        <v>367</v>
      </c>
      <c r="G5" s="91" t="s">
        <v>89</v>
      </c>
      <c r="H5" s="91" t="s">
        <v>368</v>
      </c>
      <c r="I5" s="91" t="s">
        <v>369</v>
      </c>
    </row>
    <row r="6" spans="1:9" ht="28" customHeight="1" x14ac:dyDescent="0.25">
      <c r="B6" s="171" t="s">
        <v>132</v>
      </c>
      <c r="C6" s="239">
        <v>50</v>
      </c>
      <c r="D6" s="184"/>
      <c r="E6" s="213">
        <f>C6*F6</f>
        <v>500</v>
      </c>
      <c r="F6" s="183">
        <v>10</v>
      </c>
      <c r="G6" s="150"/>
      <c r="H6" s="240">
        <f>F6*G6*20</f>
        <v>0</v>
      </c>
      <c r="I6" s="71">
        <f>D6*F6+H6</f>
        <v>0</v>
      </c>
    </row>
    <row r="7" spans="1:9" ht="28" customHeight="1" x14ac:dyDescent="0.25">
      <c r="B7" s="28" t="s">
        <v>133</v>
      </c>
      <c r="C7" s="241">
        <v>40</v>
      </c>
      <c r="D7" s="168"/>
      <c r="E7" s="38">
        <f t="shared" ref="E7:E70" si="0">C7*F7</f>
        <v>400</v>
      </c>
      <c r="F7" s="82">
        <v>10</v>
      </c>
      <c r="G7" s="122"/>
      <c r="H7" s="66">
        <f t="shared" ref="H7:H70" si="1">F7*G7*20</f>
        <v>0</v>
      </c>
      <c r="I7" s="67">
        <f t="shared" ref="I7:I70" si="2">D7*F7+H7</f>
        <v>0</v>
      </c>
    </row>
    <row r="8" spans="1:9" ht="28" customHeight="1" x14ac:dyDescent="0.25">
      <c r="B8" s="28" t="s">
        <v>13</v>
      </c>
      <c r="C8" s="241">
        <v>50</v>
      </c>
      <c r="D8" s="168"/>
      <c r="E8" s="38">
        <f t="shared" si="0"/>
        <v>650</v>
      </c>
      <c r="F8" s="82">
        <v>13</v>
      </c>
      <c r="G8" s="122"/>
      <c r="H8" s="66">
        <f t="shared" si="1"/>
        <v>0</v>
      </c>
      <c r="I8" s="67">
        <f t="shared" si="2"/>
        <v>0</v>
      </c>
    </row>
    <row r="9" spans="1:9" ht="28" customHeight="1" x14ac:dyDescent="0.25">
      <c r="B9" s="39" t="s">
        <v>14</v>
      </c>
      <c r="C9" s="215">
        <v>40</v>
      </c>
      <c r="D9" s="168"/>
      <c r="E9" s="38">
        <f t="shared" si="0"/>
        <v>160</v>
      </c>
      <c r="F9" s="82">
        <v>4</v>
      </c>
      <c r="G9" s="122"/>
      <c r="H9" s="66">
        <f t="shared" si="1"/>
        <v>0</v>
      </c>
      <c r="I9" s="67">
        <f t="shared" si="2"/>
        <v>0</v>
      </c>
    </row>
    <row r="10" spans="1:9" ht="28" customHeight="1" x14ac:dyDescent="0.25">
      <c r="B10" s="39" t="s">
        <v>81</v>
      </c>
      <c r="C10" s="215">
        <v>50</v>
      </c>
      <c r="D10" s="168"/>
      <c r="E10" s="38">
        <f t="shared" si="0"/>
        <v>1200</v>
      </c>
      <c r="F10" s="82">
        <v>24</v>
      </c>
      <c r="G10" s="122"/>
      <c r="H10" s="66">
        <f t="shared" si="1"/>
        <v>0</v>
      </c>
      <c r="I10" s="67">
        <f t="shared" si="2"/>
        <v>0</v>
      </c>
    </row>
    <row r="11" spans="1:9" ht="28" customHeight="1" x14ac:dyDescent="0.25">
      <c r="A11" s="10"/>
      <c r="B11" s="39" t="s">
        <v>134</v>
      </c>
      <c r="C11" s="215">
        <v>40</v>
      </c>
      <c r="D11" s="168"/>
      <c r="E11" s="38">
        <f t="shared" si="0"/>
        <v>240</v>
      </c>
      <c r="F11" s="82">
        <v>6</v>
      </c>
      <c r="G11" s="122"/>
      <c r="H11" s="66">
        <f t="shared" si="1"/>
        <v>0</v>
      </c>
      <c r="I11" s="67">
        <f t="shared" si="2"/>
        <v>0</v>
      </c>
    </row>
    <row r="12" spans="1:9" ht="28" customHeight="1" x14ac:dyDescent="0.25">
      <c r="A12" s="10"/>
      <c r="B12" s="39" t="s">
        <v>135</v>
      </c>
      <c r="C12" s="215">
        <v>50</v>
      </c>
      <c r="D12" s="168"/>
      <c r="E12" s="38">
        <f t="shared" si="0"/>
        <v>250</v>
      </c>
      <c r="F12" s="82">
        <v>5</v>
      </c>
      <c r="G12" s="122"/>
      <c r="H12" s="66">
        <f t="shared" si="1"/>
        <v>0</v>
      </c>
      <c r="I12" s="67">
        <f t="shared" si="2"/>
        <v>0</v>
      </c>
    </row>
    <row r="13" spans="1:9" ht="28" customHeight="1" x14ac:dyDescent="0.25">
      <c r="A13" s="10"/>
      <c r="B13" s="39" t="s">
        <v>136</v>
      </c>
      <c r="C13" s="215">
        <v>40</v>
      </c>
      <c r="D13" s="168"/>
      <c r="E13" s="38">
        <f t="shared" si="0"/>
        <v>200</v>
      </c>
      <c r="F13" s="82">
        <v>5</v>
      </c>
      <c r="G13" s="122"/>
      <c r="H13" s="66">
        <f t="shared" si="1"/>
        <v>0</v>
      </c>
      <c r="I13" s="67">
        <f t="shared" si="2"/>
        <v>0</v>
      </c>
    </row>
    <row r="14" spans="1:9" ht="28" customHeight="1" x14ac:dyDescent="0.25">
      <c r="A14" s="10"/>
      <c r="B14" s="43" t="s">
        <v>137</v>
      </c>
      <c r="C14" s="215">
        <v>50</v>
      </c>
      <c r="D14" s="168"/>
      <c r="E14" s="38">
        <f t="shared" si="0"/>
        <v>250</v>
      </c>
      <c r="F14" s="82">
        <v>5</v>
      </c>
      <c r="G14" s="122"/>
      <c r="H14" s="66">
        <f t="shared" si="1"/>
        <v>0</v>
      </c>
      <c r="I14" s="67">
        <f t="shared" si="2"/>
        <v>0</v>
      </c>
    </row>
    <row r="15" spans="1:9" ht="28" customHeight="1" x14ac:dyDescent="0.25">
      <c r="B15" s="39" t="s">
        <v>2</v>
      </c>
      <c r="C15" s="215">
        <v>50</v>
      </c>
      <c r="D15" s="168"/>
      <c r="E15" s="38">
        <f t="shared" si="0"/>
        <v>400</v>
      </c>
      <c r="F15" s="82">
        <v>8</v>
      </c>
      <c r="G15" s="122"/>
      <c r="H15" s="66">
        <f t="shared" si="1"/>
        <v>0</v>
      </c>
      <c r="I15" s="67">
        <f t="shared" si="2"/>
        <v>0</v>
      </c>
    </row>
    <row r="16" spans="1:9" ht="28" customHeight="1" x14ac:dyDescent="0.25">
      <c r="B16" s="39" t="s">
        <v>3</v>
      </c>
      <c r="C16" s="215">
        <v>40</v>
      </c>
      <c r="D16" s="168"/>
      <c r="E16" s="38">
        <f t="shared" si="0"/>
        <v>280</v>
      </c>
      <c r="F16" s="82">
        <v>7</v>
      </c>
      <c r="G16" s="122"/>
      <c r="H16" s="66">
        <f t="shared" si="1"/>
        <v>0</v>
      </c>
      <c r="I16" s="67">
        <f t="shared" si="2"/>
        <v>0</v>
      </c>
    </row>
    <row r="17" spans="1:9" ht="28" customHeight="1" x14ac:dyDescent="0.25">
      <c r="B17" s="39" t="s">
        <v>138</v>
      </c>
      <c r="C17" s="215">
        <v>40</v>
      </c>
      <c r="D17" s="168"/>
      <c r="E17" s="38">
        <f t="shared" si="0"/>
        <v>320</v>
      </c>
      <c r="F17" s="82">
        <v>8</v>
      </c>
      <c r="G17" s="122"/>
      <c r="H17" s="66">
        <f t="shared" si="1"/>
        <v>0</v>
      </c>
      <c r="I17" s="67">
        <f t="shared" si="2"/>
        <v>0</v>
      </c>
    </row>
    <row r="18" spans="1:9" ht="28" customHeight="1" x14ac:dyDescent="0.25">
      <c r="B18" s="39" t="s">
        <v>4</v>
      </c>
      <c r="C18" s="215">
        <v>50</v>
      </c>
      <c r="D18" s="168"/>
      <c r="E18" s="38">
        <f t="shared" si="0"/>
        <v>27500</v>
      </c>
      <c r="F18" s="82">
        <v>550</v>
      </c>
      <c r="G18" s="122"/>
      <c r="H18" s="66">
        <f t="shared" si="1"/>
        <v>0</v>
      </c>
      <c r="I18" s="67">
        <f t="shared" si="2"/>
        <v>0</v>
      </c>
    </row>
    <row r="19" spans="1:9" ht="28" customHeight="1" x14ac:dyDescent="0.25">
      <c r="B19" s="39" t="s">
        <v>5</v>
      </c>
      <c r="C19" s="215">
        <v>35</v>
      </c>
      <c r="D19" s="168"/>
      <c r="E19" s="38">
        <f t="shared" si="0"/>
        <v>1680</v>
      </c>
      <c r="F19" s="82">
        <v>48</v>
      </c>
      <c r="G19" s="122"/>
      <c r="H19" s="66">
        <f t="shared" si="1"/>
        <v>0</v>
      </c>
      <c r="I19" s="67">
        <f t="shared" si="2"/>
        <v>0</v>
      </c>
    </row>
    <row r="20" spans="1:9" ht="28" customHeight="1" x14ac:dyDescent="0.25">
      <c r="A20" s="10"/>
      <c r="B20" s="39" t="s">
        <v>139</v>
      </c>
      <c r="C20" s="224">
        <v>40</v>
      </c>
      <c r="D20" s="168"/>
      <c r="E20" s="38">
        <f t="shared" si="0"/>
        <v>360</v>
      </c>
      <c r="F20" s="82">
        <v>9</v>
      </c>
      <c r="G20" s="122"/>
      <c r="H20" s="66">
        <f t="shared" si="1"/>
        <v>0</v>
      </c>
      <c r="I20" s="67">
        <f t="shared" si="2"/>
        <v>0</v>
      </c>
    </row>
    <row r="21" spans="1:9" ht="28" customHeight="1" x14ac:dyDescent="0.25">
      <c r="A21" s="10"/>
      <c r="B21" s="39" t="s">
        <v>140</v>
      </c>
      <c r="C21" s="215">
        <v>40</v>
      </c>
      <c r="D21" s="168"/>
      <c r="E21" s="38">
        <f t="shared" si="0"/>
        <v>360</v>
      </c>
      <c r="F21" s="82">
        <v>9</v>
      </c>
      <c r="G21" s="122"/>
      <c r="H21" s="66">
        <f t="shared" si="1"/>
        <v>0</v>
      </c>
      <c r="I21" s="67">
        <f t="shared" si="2"/>
        <v>0</v>
      </c>
    </row>
    <row r="22" spans="1:9" ht="28" customHeight="1" x14ac:dyDescent="0.25">
      <c r="A22" s="10"/>
      <c r="B22" s="39" t="s">
        <v>141</v>
      </c>
      <c r="C22" s="215">
        <v>50</v>
      </c>
      <c r="D22" s="168"/>
      <c r="E22" s="38">
        <f t="shared" si="0"/>
        <v>250</v>
      </c>
      <c r="F22" s="82">
        <v>5</v>
      </c>
      <c r="G22" s="122"/>
      <c r="H22" s="66">
        <f t="shared" si="1"/>
        <v>0</v>
      </c>
      <c r="I22" s="67">
        <f t="shared" si="2"/>
        <v>0</v>
      </c>
    </row>
    <row r="23" spans="1:9" ht="28" customHeight="1" x14ac:dyDescent="0.25">
      <c r="B23" s="39" t="s">
        <v>15</v>
      </c>
      <c r="C23" s="215">
        <v>50</v>
      </c>
      <c r="D23" s="168"/>
      <c r="E23" s="38">
        <f t="shared" si="0"/>
        <v>500</v>
      </c>
      <c r="F23" s="82">
        <v>10</v>
      </c>
      <c r="G23" s="122"/>
      <c r="H23" s="66">
        <f t="shared" si="1"/>
        <v>0</v>
      </c>
      <c r="I23" s="67">
        <f t="shared" si="2"/>
        <v>0</v>
      </c>
    </row>
    <row r="24" spans="1:9" ht="28" customHeight="1" x14ac:dyDescent="0.25">
      <c r="B24" s="39" t="s">
        <v>16</v>
      </c>
      <c r="C24" s="215">
        <v>40</v>
      </c>
      <c r="D24" s="168"/>
      <c r="E24" s="38">
        <f t="shared" si="0"/>
        <v>400</v>
      </c>
      <c r="F24" s="82">
        <v>10</v>
      </c>
      <c r="G24" s="122"/>
      <c r="H24" s="66">
        <f t="shared" si="1"/>
        <v>0</v>
      </c>
      <c r="I24" s="67">
        <f t="shared" si="2"/>
        <v>0</v>
      </c>
    </row>
    <row r="25" spans="1:9" ht="28" customHeight="1" x14ac:dyDescent="0.25">
      <c r="B25" s="39" t="s">
        <v>7</v>
      </c>
      <c r="C25" s="215">
        <v>10</v>
      </c>
      <c r="D25" s="168"/>
      <c r="E25" s="38">
        <f t="shared" si="0"/>
        <v>700</v>
      </c>
      <c r="F25" s="82">
        <v>70</v>
      </c>
      <c r="G25" s="122"/>
      <c r="H25" s="66">
        <f t="shared" si="1"/>
        <v>0</v>
      </c>
      <c r="I25" s="67">
        <f t="shared" si="2"/>
        <v>0</v>
      </c>
    </row>
    <row r="26" spans="1:9" ht="28" customHeight="1" x14ac:dyDescent="0.25">
      <c r="B26" s="39" t="s">
        <v>6</v>
      </c>
      <c r="C26" s="215">
        <v>40</v>
      </c>
      <c r="D26" s="168"/>
      <c r="E26" s="38">
        <f t="shared" si="0"/>
        <v>280</v>
      </c>
      <c r="F26" s="82">
        <v>7</v>
      </c>
      <c r="G26" s="122"/>
      <c r="H26" s="66">
        <f t="shared" si="1"/>
        <v>0</v>
      </c>
      <c r="I26" s="67">
        <f t="shared" si="2"/>
        <v>0</v>
      </c>
    </row>
    <row r="27" spans="1:9" ht="28" customHeight="1" x14ac:dyDescent="0.25">
      <c r="B27" s="39" t="s">
        <v>142</v>
      </c>
      <c r="C27" s="215">
        <v>40</v>
      </c>
      <c r="D27" s="168"/>
      <c r="E27" s="38">
        <f t="shared" si="0"/>
        <v>240</v>
      </c>
      <c r="F27" s="82">
        <v>6</v>
      </c>
      <c r="G27" s="122"/>
      <c r="H27" s="66">
        <f t="shared" si="1"/>
        <v>0</v>
      </c>
      <c r="I27" s="67">
        <f t="shared" si="2"/>
        <v>0</v>
      </c>
    </row>
    <row r="28" spans="1:9" ht="28" customHeight="1" x14ac:dyDescent="0.25">
      <c r="B28" s="39" t="s">
        <v>8</v>
      </c>
      <c r="C28" s="215">
        <v>35</v>
      </c>
      <c r="D28" s="168"/>
      <c r="E28" s="38">
        <f t="shared" si="0"/>
        <v>175</v>
      </c>
      <c r="F28" s="82">
        <v>5</v>
      </c>
      <c r="G28" s="122"/>
      <c r="H28" s="66">
        <f t="shared" si="1"/>
        <v>0</v>
      </c>
      <c r="I28" s="67">
        <f t="shared" si="2"/>
        <v>0</v>
      </c>
    </row>
    <row r="29" spans="1:9" ht="28" customHeight="1" x14ac:dyDescent="0.25">
      <c r="B29" s="39" t="s">
        <v>143</v>
      </c>
      <c r="C29" s="215">
        <v>50</v>
      </c>
      <c r="D29" s="168"/>
      <c r="E29" s="38">
        <f t="shared" si="0"/>
        <v>700</v>
      </c>
      <c r="F29" s="82">
        <v>14</v>
      </c>
      <c r="G29" s="122"/>
      <c r="H29" s="66">
        <f t="shared" si="1"/>
        <v>0</v>
      </c>
      <c r="I29" s="67">
        <f t="shared" si="2"/>
        <v>0</v>
      </c>
    </row>
    <row r="30" spans="1:9" ht="28" customHeight="1" x14ac:dyDescent="0.25">
      <c r="B30" s="39" t="s">
        <v>9</v>
      </c>
      <c r="C30" s="224">
        <v>40</v>
      </c>
      <c r="D30" s="168"/>
      <c r="E30" s="38">
        <f t="shared" si="0"/>
        <v>9200</v>
      </c>
      <c r="F30" s="82">
        <v>230</v>
      </c>
      <c r="G30" s="122"/>
      <c r="H30" s="66">
        <f t="shared" si="1"/>
        <v>0</v>
      </c>
      <c r="I30" s="67">
        <f t="shared" si="2"/>
        <v>0</v>
      </c>
    </row>
    <row r="31" spans="1:9" ht="28" customHeight="1" x14ac:dyDescent="0.25">
      <c r="B31" s="39" t="s">
        <v>10</v>
      </c>
      <c r="C31" s="224">
        <v>30</v>
      </c>
      <c r="D31" s="168"/>
      <c r="E31" s="38">
        <f t="shared" si="0"/>
        <v>3330</v>
      </c>
      <c r="F31" s="82">
        <v>111</v>
      </c>
      <c r="G31" s="122"/>
      <c r="H31" s="66">
        <f t="shared" si="1"/>
        <v>0</v>
      </c>
      <c r="I31" s="67">
        <f t="shared" si="2"/>
        <v>0</v>
      </c>
    </row>
    <row r="32" spans="1:9" ht="28" customHeight="1" x14ac:dyDescent="0.25">
      <c r="B32" s="39" t="s">
        <v>11</v>
      </c>
      <c r="C32" s="224">
        <v>40</v>
      </c>
      <c r="D32" s="168"/>
      <c r="E32" s="38">
        <f t="shared" si="0"/>
        <v>440</v>
      </c>
      <c r="F32" s="82">
        <v>11</v>
      </c>
      <c r="G32" s="122"/>
      <c r="H32" s="66">
        <f t="shared" si="1"/>
        <v>0</v>
      </c>
      <c r="I32" s="67">
        <f t="shared" si="2"/>
        <v>0</v>
      </c>
    </row>
    <row r="33" spans="1:9" ht="28" customHeight="1" x14ac:dyDescent="0.25">
      <c r="A33" s="10"/>
      <c r="B33" s="39" t="s">
        <v>144</v>
      </c>
      <c r="C33" s="224">
        <v>40</v>
      </c>
      <c r="D33" s="168"/>
      <c r="E33" s="38">
        <f t="shared" si="0"/>
        <v>2760</v>
      </c>
      <c r="F33" s="82">
        <v>69</v>
      </c>
      <c r="G33" s="122"/>
      <c r="H33" s="66">
        <f t="shared" si="1"/>
        <v>0</v>
      </c>
      <c r="I33" s="67">
        <f t="shared" si="2"/>
        <v>0</v>
      </c>
    </row>
    <row r="34" spans="1:9" ht="28" customHeight="1" x14ac:dyDescent="0.25">
      <c r="B34" s="39" t="s">
        <v>12</v>
      </c>
      <c r="C34" s="224">
        <v>40</v>
      </c>
      <c r="D34" s="168"/>
      <c r="E34" s="38">
        <f t="shared" si="0"/>
        <v>400</v>
      </c>
      <c r="F34" s="82">
        <v>10</v>
      </c>
      <c r="G34" s="122"/>
      <c r="H34" s="66">
        <f t="shared" si="1"/>
        <v>0</v>
      </c>
      <c r="I34" s="67">
        <f t="shared" si="2"/>
        <v>0</v>
      </c>
    </row>
    <row r="35" spans="1:9" ht="28" customHeight="1" x14ac:dyDescent="0.25">
      <c r="B35" s="39" t="s">
        <v>145</v>
      </c>
      <c r="C35" s="224">
        <v>50</v>
      </c>
      <c r="D35" s="168"/>
      <c r="E35" s="38">
        <f t="shared" si="0"/>
        <v>350</v>
      </c>
      <c r="F35" s="82">
        <v>7</v>
      </c>
      <c r="G35" s="122"/>
      <c r="H35" s="66">
        <f t="shared" si="1"/>
        <v>0</v>
      </c>
      <c r="I35" s="67">
        <f t="shared" si="2"/>
        <v>0</v>
      </c>
    </row>
    <row r="36" spans="1:9" ht="28" customHeight="1" x14ac:dyDescent="0.25">
      <c r="B36" s="44" t="s">
        <v>92</v>
      </c>
      <c r="C36" s="224">
        <v>35</v>
      </c>
      <c r="D36" s="168"/>
      <c r="E36" s="38">
        <f t="shared" si="0"/>
        <v>1435</v>
      </c>
      <c r="F36" s="82">
        <v>41</v>
      </c>
      <c r="G36" s="122"/>
      <c r="H36" s="66">
        <f t="shared" si="1"/>
        <v>0</v>
      </c>
      <c r="I36" s="67">
        <f t="shared" si="2"/>
        <v>0</v>
      </c>
    </row>
    <row r="37" spans="1:9" ht="28" customHeight="1" x14ac:dyDescent="0.25">
      <c r="B37" s="39" t="s">
        <v>45</v>
      </c>
      <c r="C37" s="224">
        <v>35</v>
      </c>
      <c r="D37" s="168"/>
      <c r="E37" s="38">
        <f t="shared" si="0"/>
        <v>1015</v>
      </c>
      <c r="F37" s="82">
        <v>29</v>
      </c>
      <c r="G37" s="122"/>
      <c r="H37" s="66">
        <f t="shared" si="1"/>
        <v>0</v>
      </c>
      <c r="I37" s="67">
        <f t="shared" si="2"/>
        <v>0</v>
      </c>
    </row>
    <row r="38" spans="1:9" ht="28" customHeight="1" x14ac:dyDescent="0.25">
      <c r="B38" s="39" t="s">
        <v>46</v>
      </c>
      <c r="C38" s="224">
        <v>10</v>
      </c>
      <c r="D38" s="168"/>
      <c r="E38" s="38">
        <f t="shared" si="0"/>
        <v>100</v>
      </c>
      <c r="F38" s="82">
        <v>10</v>
      </c>
      <c r="G38" s="122"/>
      <c r="H38" s="66">
        <f t="shared" si="1"/>
        <v>0</v>
      </c>
      <c r="I38" s="67">
        <f t="shared" si="2"/>
        <v>0</v>
      </c>
    </row>
    <row r="39" spans="1:9" ht="27" customHeight="1" x14ac:dyDescent="0.25">
      <c r="B39" s="39" t="s">
        <v>165</v>
      </c>
      <c r="C39" s="221">
        <v>40</v>
      </c>
      <c r="D39" s="168"/>
      <c r="E39" s="38">
        <f t="shared" si="0"/>
        <v>600</v>
      </c>
      <c r="F39" s="82">
        <v>15</v>
      </c>
      <c r="G39" s="122"/>
      <c r="H39" s="66">
        <f t="shared" si="1"/>
        <v>0</v>
      </c>
      <c r="I39" s="67">
        <f t="shared" si="2"/>
        <v>0</v>
      </c>
    </row>
    <row r="40" spans="1:9" ht="28" customHeight="1" x14ac:dyDescent="0.25">
      <c r="B40" s="39" t="s">
        <v>17</v>
      </c>
      <c r="C40" s="224">
        <v>50</v>
      </c>
      <c r="D40" s="168"/>
      <c r="E40" s="38">
        <f t="shared" si="0"/>
        <v>450</v>
      </c>
      <c r="F40" s="82">
        <v>9</v>
      </c>
      <c r="G40" s="122"/>
      <c r="H40" s="66">
        <f t="shared" si="1"/>
        <v>0</v>
      </c>
      <c r="I40" s="67">
        <f t="shared" si="2"/>
        <v>0</v>
      </c>
    </row>
    <row r="41" spans="1:9" ht="28" customHeight="1" x14ac:dyDescent="0.25">
      <c r="B41" s="39" t="s">
        <v>146</v>
      </c>
      <c r="C41" s="224">
        <v>40</v>
      </c>
      <c r="D41" s="168"/>
      <c r="E41" s="38">
        <f t="shared" si="0"/>
        <v>520</v>
      </c>
      <c r="F41" s="82">
        <v>13</v>
      </c>
      <c r="G41" s="122"/>
      <c r="H41" s="66">
        <f t="shared" si="1"/>
        <v>0</v>
      </c>
      <c r="I41" s="67">
        <f t="shared" si="2"/>
        <v>0</v>
      </c>
    </row>
    <row r="42" spans="1:9" ht="28" customHeight="1" x14ac:dyDescent="0.25">
      <c r="B42" s="39" t="s">
        <v>147</v>
      </c>
      <c r="C42" s="224">
        <v>40</v>
      </c>
      <c r="D42" s="168"/>
      <c r="E42" s="38">
        <f t="shared" si="0"/>
        <v>520</v>
      </c>
      <c r="F42" s="82">
        <v>13</v>
      </c>
      <c r="G42" s="122"/>
      <c r="H42" s="66">
        <f t="shared" si="1"/>
        <v>0</v>
      </c>
      <c r="I42" s="67">
        <f t="shared" si="2"/>
        <v>0</v>
      </c>
    </row>
    <row r="43" spans="1:9" ht="28" customHeight="1" x14ac:dyDescent="0.25">
      <c r="B43" s="39" t="s">
        <v>18</v>
      </c>
      <c r="C43" s="224">
        <v>50</v>
      </c>
      <c r="D43" s="168"/>
      <c r="E43" s="38">
        <f t="shared" si="0"/>
        <v>750</v>
      </c>
      <c r="F43" s="82">
        <v>15</v>
      </c>
      <c r="G43" s="122"/>
      <c r="H43" s="66">
        <f t="shared" si="1"/>
        <v>0</v>
      </c>
      <c r="I43" s="67">
        <f t="shared" si="2"/>
        <v>0</v>
      </c>
    </row>
    <row r="44" spans="1:9" ht="28" customHeight="1" x14ac:dyDescent="0.35">
      <c r="B44" s="86" t="s">
        <v>401</v>
      </c>
      <c r="C44" s="224">
        <v>7</v>
      </c>
      <c r="D44" s="168"/>
      <c r="E44" s="38">
        <f t="shared" si="0"/>
        <v>287</v>
      </c>
      <c r="F44" s="82">
        <v>41</v>
      </c>
      <c r="G44" s="122"/>
      <c r="H44" s="66">
        <f t="shared" si="1"/>
        <v>0</v>
      </c>
      <c r="I44" s="67">
        <f t="shared" si="2"/>
        <v>0</v>
      </c>
    </row>
    <row r="45" spans="1:9" ht="28" customHeight="1" x14ac:dyDescent="0.25">
      <c r="B45" s="39" t="s">
        <v>19</v>
      </c>
      <c r="C45" s="224">
        <v>25</v>
      </c>
      <c r="D45" s="168"/>
      <c r="E45" s="38">
        <f t="shared" si="0"/>
        <v>375</v>
      </c>
      <c r="F45" s="82">
        <v>15</v>
      </c>
      <c r="G45" s="122"/>
      <c r="H45" s="66">
        <f t="shared" si="1"/>
        <v>0</v>
      </c>
      <c r="I45" s="67">
        <f t="shared" si="2"/>
        <v>0</v>
      </c>
    </row>
    <row r="46" spans="1:9" ht="28" customHeight="1" x14ac:dyDescent="0.25">
      <c r="B46" s="39" t="s">
        <v>20</v>
      </c>
      <c r="C46" s="224">
        <v>40</v>
      </c>
      <c r="D46" s="168"/>
      <c r="E46" s="38">
        <f t="shared" si="0"/>
        <v>18320</v>
      </c>
      <c r="F46" s="82">
        <v>458</v>
      </c>
      <c r="G46" s="122"/>
      <c r="H46" s="66">
        <f t="shared" si="1"/>
        <v>0</v>
      </c>
      <c r="I46" s="67">
        <f t="shared" si="2"/>
        <v>0</v>
      </c>
    </row>
    <row r="47" spans="1:9" ht="28" customHeight="1" x14ac:dyDescent="0.25">
      <c r="B47" s="39" t="s">
        <v>166</v>
      </c>
      <c r="C47" s="224">
        <v>40</v>
      </c>
      <c r="D47" s="168"/>
      <c r="E47" s="38">
        <f t="shared" si="0"/>
        <v>440</v>
      </c>
      <c r="F47" s="82">
        <v>11</v>
      </c>
      <c r="G47" s="122"/>
      <c r="H47" s="66">
        <f t="shared" si="1"/>
        <v>0</v>
      </c>
      <c r="I47" s="67">
        <f t="shared" si="2"/>
        <v>0</v>
      </c>
    </row>
    <row r="48" spans="1:9" ht="28" customHeight="1" x14ac:dyDescent="0.25">
      <c r="B48" s="39" t="s">
        <v>332</v>
      </c>
      <c r="C48" s="224">
        <v>40</v>
      </c>
      <c r="D48" s="168"/>
      <c r="E48" s="38">
        <f t="shared" si="0"/>
        <v>10360</v>
      </c>
      <c r="F48" s="82">
        <v>259</v>
      </c>
      <c r="G48" s="122"/>
      <c r="H48" s="66">
        <f t="shared" si="1"/>
        <v>0</v>
      </c>
      <c r="I48" s="67">
        <f t="shared" si="2"/>
        <v>0</v>
      </c>
    </row>
    <row r="49" spans="2:9" ht="28" customHeight="1" x14ac:dyDescent="0.25">
      <c r="B49" s="39" t="s">
        <v>21</v>
      </c>
      <c r="C49" s="224">
        <v>40</v>
      </c>
      <c r="D49" s="168"/>
      <c r="E49" s="38">
        <f t="shared" si="0"/>
        <v>5240</v>
      </c>
      <c r="F49" s="82">
        <v>131</v>
      </c>
      <c r="G49" s="122"/>
      <c r="H49" s="66">
        <f t="shared" si="1"/>
        <v>0</v>
      </c>
      <c r="I49" s="67">
        <f t="shared" si="2"/>
        <v>0</v>
      </c>
    </row>
    <row r="50" spans="2:9" ht="28" customHeight="1" x14ac:dyDescent="0.25">
      <c r="B50" s="39" t="s">
        <v>148</v>
      </c>
      <c r="C50" s="224">
        <v>40</v>
      </c>
      <c r="D50" s="168"/>
      <c r="E50" s="38">
        <f t="shared" si="0"/>
        <v>320</v>
      </c>
      <c r="F50" s="82">
        <v>8</v>
      </c>
      <c r="G50" s="122"/>
      <c r="H50" s="66">
        <f t="shared" si="1"/>
        <v>0</v>
      </c>
      <c r="I50" s="67">
        <f t="shared" si="2"/>
        <v>0</v>
      </c>
    </row>
    <row r="51" spans="2:9" ht="28" customHeight="1" x14ac:dyDescent="0.25">
      <c r="B51" s="39" t="s">
        <v>149</v>
      </c>
      <c r="C51" s="224">
        <v>40</v>
      </c>
      <c r="D51" s="168"/>
      <c r="E51" s="38">
        <f t="shared" si="0"/>
        <v>640</v>
      </c>
      <c r="F51" s="82">
        <v>16</v>
      </c>
      <c r="G51" s="122"/>
      <c r="H51" s="66">
        <f t="shared" si="1"/>
        <v>0</v>
      </c>
      <c r="I51" s="67">
        <f t="shared" si="2"/>
        <v>0</v>
      </c>
    </row>
    <row r="52" spans="2:9" ht="28" customHeight="1" x14ac:dyDescent="0.25">
      <c r="B52" s="39" t="s">
        <v>22</v>
      </c>
      <c r="C52" s="224">
        <v>10</v>
      </c>
      <c r="D52" s="168"/>
      <c r="E52" s="38">
        <f t="shared" si="0"/>
        <v>170</v>
      </c>
      <c r="F52" s="82">
        <v>17</v>
      </c>
      <c r="G52" s="122"/>
      <c r="H52" s="66">
        <f t="shared" si="1"/>
        <v>0</v>
      </c>
      <c r="I52" s="67">
        <f t="shared" si="2"/>
        <v>0</v>
      </c>
    </row>
    <row r="53" spans="2:9" ht="28" customHeight="1" x14ac:dyDescent="0.25">
      <c r="B53" s="39" t="s">
        <v>23</v>
      </c>
      <c r="C53" s="224">
        <v>50</v>
      </c>
      <c r="D53" s="168"/>
      <c r="E53" s="38">
        <f t="shared" si="0"/>
        <v>750</v>
      </c>
      <c r="F53" s="82">
        <v>15</v>
      </c>
      <c r="G53" s="122"/>
      <c r="H53" s="66">
        <f t="shared" si="1"/>
        <v>0</v>
      </c>
      <c r="I53" s="67">
        <f t="shared" si="2"/>
        <v>0</v>
      </c>
    </row>
    <row r="54" spans="2:9" ht="28" customHeight="1" x14ac:dyDescent="0.25">
      <c r="B54" s="39" t="s">
        <v>24</v>
      </c>
      <c r="C54" s="224">
        <v>50</v>
      </c>
      <c r="D54" s="168"/>
      <c r="E54" s="38">
        <f t="shared" si="0"/>
        <v>500</v>
      </c>
      <c r="F54" s="82">
        <v>10</v>
      </c>
      <c r="G54" s="122"/>
      <c r="H54" s="66">
        <f t="shared" si="1"/>
        <v>0</v>
      </c>
      <c r="I54" s="67">
        <f t="shared" si="2"/>
        <v>0</v>
      </c>
    </row>
    <row r="55" spans="2:9" ht="28" customHeight="1" x14ac:dyDescent="0.25">
      <c r="B55" s="39" t="s">
        <v>150</v>
      </c>
      <c r="C55" s="224">
        <v>40</v>
      </c>
      <c r="D55" s="168"/>
      <c r="E55" s="38">
        <f t="shared" si="0"/>
        <v>2000</v>
      </c>
      <c r="F55" s="82">
        <v>50</v>
      </c>
      <c r="G55" s="122"/>
      <c r="H55" s="66">
        <f t="shared" si="1"/>
        <v>0</v>
      </c>
      <c r="I55" s="67">
        <f t="shared" si="2"/>
        <v>0</v>
      </c>
    </row>
    <row r="56" spans="2:9" ht="28" customHeight="1" x14ac:dyDescent="0.25">
      <c r="B56" s="39" t="s">
        <v>151</v>
      </c>
      <c r="C56" s="224">
        <v>50</v>
      </c>
      <c r="D56" s="168"/>
      <c r="E56" s="38">
        <f t="shared" si="0"/>
        <v>400</v>
      </c>
      <c r="F56" s="82">
        <v>8</v>
      </c>
      <c r="G56" s="122"/>
      <c r="H56" s="66">
        <f t="shared" si="1"/>
        <v>0</v>
      </c>
      <c r="I56" s="67">
        <f t="shared" si="2"/>
        <v>0</v>
      </c>
    </row>
    <row r="57" spans="2:9" ht="28" customHeight="1" x14ac:dyDescent="0.25">
      <c r="B57" s="39" t="s">
        <v>152</v>
      </c>
      <c r="C57" s="224">
        <v>40</v>
      </c>
      <c r="D57" s="168"/>
      <c r="E57" s="38">
        <f t="shared" si="0"/>
        <v>200</v>
      </c>
      <c r="F57" s="82">
        <v>5</v>
      </c>
      <c r="G57" s="122"/>
      <c r="H57" s="66">
        <f t="shared" si="1"/>
        <v>0</v>
      </c>
      <c r="I57" s="67">
        <f t="shared" si="2"/>
        <v>0</v>
      </c>
    </row>
    <row r="58" spans="2:9" ht="28" customHeight="1" x14ac:dyDescent="0.25">
      <c r="B58" s="39" t="s">
        <v>25</v>
      </c>
      <c r="C58" s="224">
        <v>35</v>
      </c>
      <c r="D58" s="168"/>
      <c r="E58" s="38">
        <f t="shared" si="0"/>
        <v>2135</v>
      </c>
      <c r="F58" s="82">
        <v>61</v>
      </c>
      <c r="G58" s="122"/>
      <c r="H58" s="66">
        <f t="shared" si="1"/>
        <v>0</v>
      </c>
      <c r="I58" s="67">
        <f t="shared" si="2"/>
        <v>0</v>
      </c>
    </row>
    <row r="59" spans="2:9" ht="28" customHeight="1" x14ac:dyDescent="0.25">
      <c r="B59" s="39" t="s">
        <v>26</v>
      </c>
      <c r="C59" s="224">
        <v>35</v>
      </c>
      <c r="D59" s="168"/>
      <c r="E59" s="38">
        <f t="shared" si="0"/>
        <v>770</v>
      </c>
      <c r="F59" s="82">
        <v>22</v>
      </c>
      <c r="G59" s="122"/>
      <c r="H59" s="66">
        <f t="shared" si="1"/>
        <v>0</v>
      </c>
      <c r="I59" s="67">
        <f t="shared" si="2"/>
        <v>0</v>
      </c>
    </row>
    <row r="60" spans="2:9" ht="28" customHeight="1" x14ac:dyDescent="0.25">
      <c r="B60" s="39" t="s">
        <v>166</v>
      </c>
      <c r="C60" s="224">
        <v>40</v>
      </c>
      <c r="D60" s="168"/>
      <c r="E60" s="38">
        <f t="shared" si="0"/>
        <v>520</v>
      </c>
      <c r="F60" s="82">
        <v>13</v>
      </c>
      <c r="G60" s="122"/>
      <c r="H60" s="66">
        <f t="shared" si="1"/>
        <v>0</v>
      </c>
      <c r="I60" s="67">
        <f t="shared" si="2"/>
        <v>0</v>
      </c>
    </row>
    <row r="61" spans="2:9" ht="28" customHeight="1" x14ac:dyDescent="0.25">
      <c r="B61" s="43" t="s">
        <v>27</v>
      </c>
      <c r="C61" s="224">
        <v>40</v>
      </c>
      <c r="D61" s="168"/>
      <c r="E61" s="38">
        <f t="shared" si="0"/>
        <v>1720</v>
      </c>
      <c r="F61" s="82">
        <v>43</v>
      </c>
      <c r="G61" s="122"/>
      <c r="H61" s="66">
        <f t="shared" si="1"/>
        <v>0</v>
      </c>
      <c r="I61" s="67">
        <f t="shared" si="2"/>
        <v>0</v>
      </c>
    </row>
    <row r="62" spans="2:9" ht="28" customHeight="1" x14ac:dyDescent="0.35">
      <c r="B62" s="87" t="s">
        <v>288</v>
      </c>
      <c r="C62" s="224">
        <v>40</v>
      </c>
      <c r="D62" s="168"/>
      <c r="E62" s="38">
        <f t="shared" si="0"/>
        <v>3800</v>
      </c>
      <c r="F62" s="82">
        <v>95</v>
      </c>
      <c r="G62" s="122"/>
      <c r="H62" s="66">
        <f t="shared" si="1"/>
        <v>0</v>
      </c>
      <c r="I62" s="67">
        <f t="shared" si="2"/>
        <v>0</v>
      </c>
    </row>
    <row r="63" spans="2:9" ht="28" customHeight="1" x14ac:dyDescent="0.35">
      <c r="B63" s="87" t="s">
        <v>402</v>
      </c>
      <c r="C63" s="224">
        <v>40</v>
      </c>
      <c r="D63" s="168"/>
      <c r="E63" s="38">
        <f t="shared" si="0"/>
        <v>4440</v>
      </c>
      <c r="F63" s="82">
        <v>111</v>
      </c>
      <c r="G63" s="122"/>
      <c r="H63" s="66">
        <f t="shared" si="1"/>
        <v>0</v>
      </c>
      <c r="I63" s="67">
        <f t="shared" si="2"/>
        <v>0</v>
      </c>
    </row>
    <row r="64" spans="2:9" ht="28" customHeight="1" x14ac:dyDescent="0.35">
      <c r="B64" s="87" t="s">
        <v>403</v>
      </c>
      <c r="C64" s="224">
        <v>40</v>
      </c>
      <c r="D64" s="168"/>
      <c r="E64" s="38">
        <f t="shared" si="0"/>
        <v>1840</v>
      </c>
      <c r="F64" s="82">
        <v>46</v>
      </c>
      <c r="G64" s="122"/>
      <c r="H64" s="66">
        <f t="shared" si="1"/>
        <v>0</v>
      </c>
      <c r="I64" s="67">
        <f t="shared" si="2"/>
        <v>0</v>
      </c>
    </row>
    <row r="65" spans="1:9" ht="28" customHeight="1" x14ac:dyDescent="0.25">
      <c r="B65" s="43" t="s">
        <v>153</v>
      </c>
      <c r="C65" s="224">
        <v>40</v>
      </c>
      <c r="D65" s="168"/>
      <c r="E65" s="38">
        <f t="shared" si="0"/>
        <v>2680</v>
      </c>
      <c r="F65" s="82">
        <v>67</v>
      </c>
      <c r="G65" s="122"/>
      <c r="H65" s="66">
        <f t="shared" si="1"/>
        <v>0</v>
      </c>
      <c r="I65" s="67">
        <f t="shared" si="2"/>
        <v>0</v>
      </c>
    </row>
    <row r="66" spans="1:9" ht="28" customHeight="1" x14ac:dyDescent="0.35">
      <c r="B66" s="88" t="s">
        <v>404</v>
      </c>
      <c r="C66" s="224">
        <v>40</v>
      </c>
      <c r="D66" s="168"/>
      <c r="E66" s="38">
        <f t="shared" si="0"/>
        <v>920</v>
      </c>
      <c r="F66" s="82">
        <v>23</v>
      </c>
      <c r="G66" s="122"/>
      <c r="H66" s="66">
        <f t="shared" si="1"/>
        <v>0</v>
      </c>
      <c r="I66" s="67">
        <f t="shared" si="2"/>
        <v>0</v>
      </c>
    </row>
    <row r="67" spans="1:9" ht="28" customHeight="1" x14ac:dyDescent="0.25">
      <c r="B67" s="39" t="s">
        <v>28</v>
      </c>
      <c r="C67" s="224">
        <v>50</v>
      </c>
      <c r="D67" s="168"/>
      <c r="E67" s="38">
        <f t="shared" si="0"/>
        <v>2050</v>
      </c>
      <c r="F67" s="82">
        <v>41</v>
      </c>
      <c r="G67" s="122"/>
      <c r="H67" s="66">
        <f t="shared" si="1"/>
        <v>0</v>
      </c>
      <c r="I67" s="67">
        <f t="shared" si="2"/>
        <v>0</v>
      </c>
    </row>
    <row r="68" spans="1:9" ht="28" customHeight="1" x14ac:dyDescent="0.25">
      <c r="B68" s="39" t="s">
        <v>29</v>
      </c>
      <c r="C68" s="224">
        <v>50</v>
      </c>
      <c r="D68" s="168"/>
      <c r="E68" s="38">
        <f t="shared" si="0"/>
        <v>350</v>
      </c>
      <c r="F68" s="82">
        <v>7</v>
      </c>
      <c r="G68" s="122"/>
      <c r="H68" s="66">
        <f t="shared" si="1"/>
        <v>0</v>
      </c>
      <c r="I68" s="67">
        <f t="shared" si="2"/>
        <v>0</v>
      </c>
    </row>
    <row r="69" spans="1:9" ht="28" customHeight="1" x14ac:dyDescent="0.25">
      <c r="A69" s="10"/>
      <c r="B69" s="39" t="s">
        <v>154</v>
      </c>
      <c r="C69" s="224">
        <v>40</v>
      </c>
      <c r="D69" s="168"/>
      <c r="E69" s="38">
        <f t="shared" si="0"/>
        <v>320</v>
      </c>
      <c r="F69" s="82">
        <v>8</v>
      </c>
      <c r="G69" s="122"/>
      <c r="H69" s="66">
        <f t="shared" si="1"/>
        <v>0</v>
      </c>
      <c r="I69" s="67">
        <f t="shared" si="2"/>
        <v>0</v>
      </c>
    </row>
    <row r="70" spans="1:9" ht="28" customHeight="1" x14ac:dyDescent="0.25">
      <c r="B70" s="39" t="s">
        <v>30</v>
      </c>
      <c r="C70" s="224">
        <v>4</v>
      </c>
      <c r="D70" s="168"/>
      <c r="E70" s="38">
        <f t="shared" si="0"/>
        <v>52</v>
      </c>
      <c r="F70" s="82">
        <v>13</v>
      </c>
      <c r="G70" s="122"/>
      <c r="H70" s="66">
        <f t="shared" si="1"/>
        <v>0</v>
      </c>
      <c r="I70" s="67">
        <f t="shared" si="2"/>
        <v>0</v>
      </c>
    </row>
    <row r="71" spans="1:9" ht="28" customHeight="1" x14ac:dyDescent="0.25">
      <c r="B71" s="39" t="s">
        <v>43</v>
      </c>
      <c r="C71" s="224">
        <v>40</v>
      </c>
      <c r="D71" s="168"/>
      <c r="E71" s="38">
        <f t="shared" ref="E71:E92" si="3">C71*F71</f>
        <v>1240</v>
      </c>
      <c r="F71" s="82">
        <v>31</v>
      </c>
      <c r="G71" s="122"/>
      <c r="H71" s="66">
        <f t="shared" ref="H71:H92" si="4">F71*G71*20</f>
        <v>0</v>
      </c>
      <c r="I71" s="67">
        <f t="shared" ref="I71:I92" si="5">D71*F71+H71</f>
        <v>0</v>
      </c>
    </row>
    <row r="72" spans="1:9" ht="28" customHeight="1" x14ac:dyDescent="0.25">
      <c r="B72" s="39" t="s">
        <v>44</v>
      </c>
      <c r="C72" s="224">
        <v>40</v>
      </c>
      <c r="D72" s="168"/>
      <c r="E72" s="38">
        <f t="shared" si="3"/>
        <v>2720</v>
      </c>
      <c r="F72" s="82">
        <v>68</v>
      </c>
      <c r="G72" s="122"/>
      <c r="H72" s="66">
        <f t="shared" si="4"/>
        <v>0</v>
      </c>
      <c r="I72" s="67">
        <f t="shared" si="5"/>
        <v>0</v>
      </c>
    </row>
    <row r="73" spans="1:9" ht="28" customHeight="1" x14ac:dyDescent="0.25">
      <c r="B73" s="39" t="s">
        <v>31</v>
      </c>
      <c r="C73" s="224">
        <v>40</v>
      </c>
      <c r="D73" s="168"/>
      <c r="E73" s="38">
        <f t="shared" si="3"/>
        <v>280</v>
      </c>
      <c r="F73" s="82">
        <v>7</v>
      </c>
      <c r="G73" s="122"/>
      <c r="H73" s="66">
        <f t="shared" si="4"/>
        <v>0</v>
      </c>
      <c r="I73" s="67">
        <f t="shared" si="5"/>
        <v>0</v>
      </c>
    </row>
    <row r="74" spans="1:9" ht="28" customHeight="1" x14ac:dyDescent="0.25">
      <c r="B74" s="39" t="s">
        <v>32</v>
      </c>
      <c r="C74" s="224">
        <v>40</v>
      </c>
      <c r="D74" s="168"/>
      <c r="E74" s="38">
        <f t="shared" si="3"/>
        <v>9320</v>
      </c>
      <c r="F74" s="82">
        <v>233</v>
      </c>
      <c r="G74" s="122"/>
      <c r="H74" s="66">
        <f t="shared" si="4"/>
        <v>0</v>
      </c>
      <c r="I74" s="67">
        <f t="shared" si="5"/>
        <v>0</v>
      </c>
    </row>
    <row r="75" spans="1:9" ht="28" customHeight="1" x14ac:dyDescent="0.35">
      <c r="B75" s="86" t="s">
        <v>405</v>
      </c>
      <c r="C75" s="224">
        <v>40</v>
      </c>
      <c r="D75" s="168"/>
      <c r="E75" s="38">
        <f t="shared" si="3"/>
        <v>200</v>
      </c>
      <c r="F75" s="82">
        <v>5</v>
      </c>
      <c r="G75" s="122"/>
      <c r="H75" s="66">
        <f t="shared" si="4"/>
        <v>0</v>
      </c>
      <c r="I75" s="67">
        <f t="shared" si="5"/>
        <v>0</v>
      </c>
    </row>
    <row r="76" spans="1:9" ht="28" customHeight="1" x14ac:dyDescent="0.25">
      <c r="B76" s="39" t="s">
        <v>33</v>
      </c>
      <c r="C76" s="224">
        <v>40</v>
      </c>
      <c r="D76" s="168"/>
      <c r="E76" s="38">
        <f t="shared" si="3"/>
        <v>200</v>
      </c>
      <c r="F76" s="82">
        <v>5</v>
      </c>
      <c r="G76" s="122"/>
      <c r="H76" s="66">
        <f t="shared" si="4"/>
        <v>0</v>
      </c>
      <c r="I76" s="67">
        <f t="shared" si="5"/>
        <v>0</v>
      </c>
    </row>
    <row r="77" spans="1:9" ht="28" customHeight="1" x14ac:dyDescent="0.25">
      <c r="B77" s="39" t="s">
        <v>34</v>
      </c>
      <c r="C77" s="225">
        <v>50</v>
      </c>
      <c r="D77" s="168"/>
      <c r="E77" s="38">
        <f t="shared" si="3"/>
        <v>2900</v>
      </c>
      <c r="F77" s="82">
        <v>58</v>
      </c>
      <c r="G77" s="122"/>
      <c r="H77" s="66">
        <f t="shared" si="4"/>
        <v>0</v>
      </c>
      <c r="I77" s="67">
        <f t="shared" si="5"/>
        <v>0</v>
      </c>
    </row>
    <row r="78" spans="1:9" ht="28" customHeight="1" x14ac:dyDescent="0.25">
      <c r="A78" s="10"/>
      <c r="B78" s="39" t="s">
        <v>155</v>
      </c>
      <c r="C78" s="224">
        <v>40</v>
      </c>
      <c r="D78" s="168"/>
      <c r="E78" s="38">
        <f t="shared" si="3"/>
        <v>440</v>
      </c>
      <c r="F78" s="82">
        <v>11</v>
      </c>
      <c r="G78" s="122"/>
      <c r="H78" s="66">
        <f t="shared" si="4"/>
        <v>0</v>
      </c>
      <c r="I78" s="67">
        <f t="shared" si="5"/>
        <v>0</v>
      </c>
    </row>
    <row r="79" spans="1:9" ht="28" customHeight="1" x14ac:dyDescent="0.25">
      <c r="B79" s="39" t="s">
        <v>35</v>
      </c>
      <c r="C79" s="225">
        <v>40</v>
      </c>
      <c r="D79" s="168"/>
      <c r="E79" s="38">
        <f t="shared" si="3"/>
        <v>440</v>
      </c>
      <c r="F79" s="82">
        <v>11</v>
      </c>
      <c r="G79" s="122"/>
      <c r="H79" s="66">
        <f t="shared" si="4"/>
        <v>0</v>
      </c>
      <c r="I79" s="67">
        <f t="shared" si="5"/>
        <v>0</v>
      </c>
    </row>
    <row r="80" spans="1:9" ht="28" customHeight="1" x14ac:dyDescent="0.25">
      <c r="B80" s="39" t="s">
        <v>331</v>
      </c>
      <c r="C80" s="225">
        <v>40</v>
      </c>
      <c r="D80" s="168"/>
      <c r="E80" s="38">
        <f t="shared" si="3"/>
        <v>3080</v>
      </c>
      <c r="F80" s="82">
        <v>77</v>
      </c>
      <c r="G80" s="122"/>
      <c r="H80" s="66">
        <f t="shared" si="4"/>
        <v>0</v>
      </c>
      <c r="I80" s="67">
        <f t="shared" si="5"/>
        <v>0</v>
      </c>
    </row>
    <row r="81" spans="1:9" ht="28" customHeight="1" x14ac:dyDescent="0.25">
      <c r="B81" s="39" t="s">
        <v>36</v>
      </c>
      <c r="C81" s="225">
        <v>50</v>
      </c>
      <c r="D81" s="168"/>
      <c r="E81" s="38">
        <f t="shared" si="3"/>
        <v>9100</v>
      </c>
      <c r="F81" s="82">
        <v>182</v>
      </c>
      <c r="G81" s="122"/>
      <c r="H81" s="66">
        <f t="shared" si="4"/>
        <v>0</v>
      </c>
      <c r="I81" s="67">
        <f t="shared" si="5"/>
        <v>0</v>
      </c>
    </row>
    <row r="82" spans="1:9" ht="28" customHeight="1" x14ac:dyDescent="0.25">
      <c r="B82" s="39" t="s">
        <v>37</v>
      </c>
      <c r="C82" s="225">
        <v>40</v>
      </c>
      <c r="D82" s="168"/>
      <c r="E82" s="38">
        <f t="shared" si="3"/>
        <v>2400</v>
      </c>
      <c r="F82" s="82">
        <v>60</v>
      </c>
      <c r="G82" s="122"/>
      <c r="H82" s="66">
        <f t="shared" si="4"/>
        <v>0</v>
      </c>
      <c r="I82" s="67">
        <f t="shared" si="5"/>
        <v>0</v>
      </c>
    </row>
    <row r="83" spans="1:9" ht="28" customHeight="1" x14ac:dyDescent="0.35">
      <c r="B83" s="86" t="s">
        <v>406</v>
      </c>
      <c r="C83" s="225">
        <v>40</v>
      </c>
      <c r="D83" s="168"/>
      <c r="E83" s="38">
        <f t="shared" si="3"/>
        <v>200</v>
      </c>
      <c r="F83" s="82">
        <v>5</v>
      </c>
      <c r="G83" s="122"/>
      <c r="H83" s="66">
        <f t="shared" si="4"/>
        <v>0</v>
      </c>
      <c r="I83" s="67">
        <f t="shared" si="5"/>
        <v>0</v>
      </c>
    </row>
    <row r="84" spans="1:9" ht="28" customHeight="1" x14ac:dyDescent="0.25">
      <c r="B84" s="39" t="s">
        <v>38</v>
      </c>
      <c r="C84" s="225">
        <v>50</v>
      </c>
      <c r="D84" s="168"/>
      <c r="E84" s="38">
        <f t="shared" si="3"/>
        <v>10050</v>
      </c>
      <c r="F84" s="82">
        <v>201</v>
      </c>
      <c r="G84" s="122"/>
      <c r="H84" s="66">
        <f t="shared" si="4"/>
        <v>0</v>
      </c>
      <c r="I84" s="67">
        <f t="shared" si="5"/>
        <v>0</v>
      </c>
    </row>
    <row r="85" spans="1:9" ht="28" customHeight="1" x14ac:dyDescent="0.25">
      <c r="B85" s="39" t="s">
        <v>39</v>
      </c>
      <c r="C85" s="224">
        <v>40</v>
      </c>
      <c r="D85" s="168"/>
      <c r="E85" s="38">
        <f t="shared" si="3"/>
        <v>800</v>
      </c>
      <c r="F85" s="82">
        <v>20</v>
      </c>
      <c r="G85" s="122"/>
      <c r="H85" s="66">
        <f t="shared" si="4"/>
        <v>0</v>
      </c>
      <c r="I85" s="67">
        <f t="shared" si="5"/>
        <v>0</v>
      </c>
    </row>
    <row r="86" spans="1:9" ht="28" customHeight="1" x14ac:dyDescent="0.35">
      <c r="B86" s="86" t="s">
        <v>407</v>
      </c>
      <c r="C86" s="224">
        <v>40</v>
      </c>
      <c r="D86" s="168"/>
      <c r="E86" s="38">
        <f t="shared" si="3"/>
        <v>280</v>
      </c>
      <c r="F86" s="82">
        <v>7</v>
      </c>
      <c r="G86" s="122"/>
      <c r="H86" s="66">
        <f t="shared" si="4"/>
        <v>0</v>
      </c>
      <c r="I86" s="67">
        <f t="shared" si="5"/>
        <v>0</v>
      </c>
    </row>
    <row r="87" spans="1:9" ht="28" customHeight="1" x14ac:dyDescent="0.25">
      <c r="B87" s="39" t="s">
        <v>156</v>
      </c>
      <c r="C87" s="224">
        <v>40</v>
      </c>
      <c r="D87" s="168"/>
      <c r="E87" s="38">
        <f t="shared" si="3"/>
        <v>4920</v>
      </c>
      <c r="F87" s="82">
        <v>123</v>
      </c>
      <c r="G87" s="122"/>
      <c r="H87" s="66">
        <f t="shared" si="4"/>
        <v>0</v>
      </c>
      <c r="I87" s="67">
        <f t="shared" si="5"/>
        <v>0</v>
      </c>
    </row>
    <row r="88" spans="1:9" ht="28" customHeight="1" x14ac:dyDescent="0.25">
      <c r="B88" s="39" t="s">
        <v>40</v>
      </c>
      <c r="C88" s="224">
        <v>40</v>
      </c>
      <c r="D88" s="168"/>
      <c r="E88" s="38">
        <f t="shared" si="3"/>
        <v>600</v>
      </c>
      <c r="F88" s="82">
        <v>15</v>
      </c>
      <c r="G88" s="122"/>
      <c r="H88" s="66">
        <f t="shared" si="4"/>
        <v>0</v>
      </c>
      <c r="I88" s="67">
        <f t="shared" si="5"/>
        <v>0</v>
      </c>
    </row>
    <row r="89" spans="1:9" ht="28" customHeight="1" x14ac:dyDescent="0.25">
      <c r="B89" s="39" t="s">
        <v>41</v>
      </c>
      <c r="C89" s="224">
        <v>40</v>
      </c>
      <c r="D89" s="168"/>
      <c r="E89" s="38">
        <f t="shared" si="3"/>
        <v>920</v>
      </c>
      <c r="F89" s="82">
        <v>23</v>
      </c>
      <c r="G89" s="122"/>
      <c r="H89" s="66">
        <f t="shared" si="4"/>
        <v>0</v>
      </c>
      <c r="I89" s="67">
        <f t="shared" si="5"/>
        <v>0</v>
      </c>
    </row>
    <row r="90" spans="1:9" ht="28" customHeight="1" x14ac:dyDescent="0.25">
      <c r="B90" s="39" t="s">
        <v>42</v>
      </c>
      <c r="C90" s="224">
        <v>40</v>
      </c>
      <c r="D90" s="168"/>
      <c r="E90" s="38">
        <f t="shared" si="3"/>
        <v>400</v>
      </c>
      <c r="F90" s="82">
        <v>10</v>
      </c>
      <c r="G90" s="122"/>
      <c r="H90" s="66">
        <f t="shared" si="4"/>
        <v>0</v>
      </c>
      <c r="I90" s="67">
        <f t="shared" si="5"/>
        <v>0</v>
      </c>
    </row>
    <row r="91" spans="1:9" ht="28" customHeight="1" x14ac:dyDescent="0.25">
      <c r="A91" s="10"/>
      <c r="B91" s="39" t="s">
        <v>157</v>
      </c>
      <c r="C91" s="232">
        <v>40</v>
      </c>
      <c r="D91" s="168"/>
      <c r="E91" s="38">
        <f t="shared" si="3"/>
        <v>1200</v>
      </c>
      <c r="F91" s="82">
        <v>30</v>
      </c>
      <c r="G91" s="122"/>
      <c r="H91" s="66">
        <f t="shared" si="4"/>
        <v>0</v>
      </c>
      <c r="I91" s="67">
        <f t="shared" si="5"/>
        <v>0</v>
      </c>
    </row>
    <row r="92" spans="1:9" ht="28" customHeight="1" x14ac:dyDescent="0.25">
      <c r="B92" s="43" t="s">
        <v>158</v>
      </c>
      <c r="C92" s="224">
        <v>40</v>
      </c>
      <c r="D92" s="168"/>
      <c r="E92" s="38">
        <f t="shared" si="3"/>
        <v>600</v>
      </c>
      <c r="F92" s="82">
        <v>15</v>
      </c>
      <c r="G92" s="122"/>
      <c r="H92" s="66">
        <f t="shared" si="4"/>
        <v>0</v>
      </c>
      <c r="I92" s="67">
        <f t="shared" si="5"/>
        <v>0</v>
      </c>
    </row>
    <row r="93" spans="1:9" ht="28" customHeight="1" thickBot="1" x14ac:dyDescent="0.4">
      <c r="B93" s="87" t="s">
        <v>408</v>
      </c>
      <c r="C93" s="224">
        <v>40</v>
      </c>
      <c r="D93" s="168"/>
      <c r="E93" s="169">
        <f>C93*F93</f>
        <v>2440</v>
      </c>
      <c r="F93" s="82">
        <v>61</v>
      </c>
      <c r="G93" s="138"/>
      <c r="H93" s="170">
        <f>F93*G93*20</f>
        <v>0</v>
      </c>
      <c r="I93" s="72">
        <f>D93*F93+H93</f>
        <v>0</v>
      </c>
    </row>
    <row r="94" spans="1:9" ht="28" customHeight="1" thickBot="1" x14ac:dyDescent="0.35">
      <c r="B94" s="1" t="s">
        <v>0</v>
      </c>
      <c r="C94" s="17" t="s">
        <v>1</v>
      </c>
      <c r="D94" s="216" t="s">
        <v>1</v>
      </c>
      <c r="E94" s="217" t="s">
        <v>1</v>
      </c>
      <c r="F94" s="217" t="s">
        <v>1</v>
      </c>
      <c r="G94" s="217" t="s">
        <v>1</v>
      </c>
      <c r="H94" s="68" t="s">
        <v>1</v>
      </c>
      <c r="I94" s="69">
        <f>SUM(I6:I93)</f>
        <v>0</v>
      </c>
    </row>
    <row r="95" spans="1:9" x14ac:dyDescent="0.25">
      <c r="E95" s="49"/>
    </row>
    <row r="96" spans="1:9" x14ac:dyDescent="0.25">
      <c r="E96" s="49"/>
    </row>
  </sheetData>
  <protectedRanges>
    <protectedRange sqref="G6:G93" name="Oblast2_1"/>
  </protectedRanges>
  <customSheetViews>
    <customSheetView guid="{C501ED11-5C6A-4E55-83AF-DBD730D03330}" scale="75" topLeftCell="A76">
      <selection activeCell="M94" sqref="M94"/>
      <pageMargins left="0.78740157499999996" right="0.78740157499999996" top="0.984251969" bottom="0.984251969" header="0.4921259845" footer="0.4921259845"/>
      <pageSetup paperSize="9" orientation="landscape" r:id="rId1"/>
      <headerFooter alignWithMargins="0"/>
    </customSheetView>
    <customSheetView guid="{3D47E4BC-948D-4C9D-939A-6EE571623F01}" scale="75">
      <selection activeCell="D101" sqref="D101"/>
      <pageMargins left="0.78740157499999996" right="0.78740157499999996" top="0.984251969" bottom="0.984251969" header="0.4921259845" footer="0.4921259845"/>
      <pageSetup paperSize="9" scale="70" orientation="landscape" r:id="rId2"/>
      <headerFooter alignWithMargins="0"/>
    </customSheetView>
  </customSheetViews>
  <phoneticPr fontId="2" type="noConversion"/>
  <pageMargins left="0.78740157499999996" right="0.78740157499999996" top="0.984251969" bottom="0.984251969" header="0.4921259845" footer="0.4921259845"/>
  <pageSetup paperSize="9" scale="70" orientation="landscape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9"/>
  <sheetViews>
    <sheetView zoomScale="75" zoomScaleNormal="75" workbookViewId="0">
      <selection activeCell="L10" sqref="L10"/>
    </sheetView>
  </sheetViews>
  <sheetFormatPr defaultRowHeight="12.5" x14ac:dyDescent="0.25"/>
  <cols>
    <col min="1" max="1" width="1.54296875" customWidth="1"/>
    <col min="2" max="2" width="33.453125" customWidth="1"/>
    <col min="3" max="3" width="21" customWidth="1"/>
    <col min="4" max="4" width="14.54296875" customWidth="1"/>
    <col min="5" max="8" width="21.81640625" customWidth="1"/>
    <col min="9" max="9" width="23.1796875" customWidth="1"/>
  </cols>
  <sheetData>
    <row r="2" spans="2:9" ht="36" customHeight="1" x14ac:dyDescent="0.35">
      <c r="B2" s="2" t="s">
        <v>347</v>
      </c>
    </row>
    <row r="3" spans="2:9" ht="13" thickBot="1" x14ac:dyDescent="0.3"/>
    <row r="4" spans="2:9" ht="26.25" customHeight="1" thickBot="1" x14ac:dyDescent="0.35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</row>
    <row r="5" spans="2:9" ht="135" customHeight="1" thickBot="1" x14ac:dyDescent="0.3">
      <c r="B5" s="91" t="s">
        <v>85</v>
      </c>
      <c r="C5" s="91" t="s">
        <v>90</v>
      </c>
      <c r="D5" s="91" t="s">
        <v>97</v>
      </c>
      <c r="E5" s="93" t="s">
        <v>366</v>
      </c>
      <c r="F5" s="93" t="s">
        <v>380</v>
      </c>
      <c r="G5" s="93" t="s">
        <v>98</v>
      </c>
      <c r="H5" s="91" t="s">
        <v>381</v>
      </c>
      <c r="I5" s="91" t="s">
        <v>369</v>
      </c>
    </row>
    <row r="6" spans="2:9" ht="27" customHeight="1" x14ac:dyDescent="0.25">
      <c r="B6" s="211" t="s">
        <v>57</v>
      </c>
      <c r="C6" s="229">
        <v>30</v>
      </c>
      <c r="D6" s="165"/>
      <c r="E6" s="230">
        <f>C6*F6</f>
        <v>300</v>
      </c>
      <c r="F6" s="183">
        <v>10</v>
      </c>
      <c r="G6" s="143"/>
      <c r="H6" s="231">
        <f>F6*G6*24</f>
        <v>0</v>
      </c>
      <c r="I6" s="71">
        <f>D6*F6+H6</f>
        <v>0</v>
      </c>
    </row>
    <row r="7" spans="2:9" ht="27" customHeight="1" x14ac:dyDescent="0.35">
      <c r="B7" s="87" t="s">
        <v>431</v>
      </c>
      <c r="C7" s="232">
        <v>30</v>
      </c>
      <c r="D7" s="149"/>
      <c r="E7" s="37">
        <f t="shared" ref="E7:E28" si="0">C7*F7</f>
        <v>600</v>
      </c>
      <c r="F7" s="81">
        <v>20</v>
      </c>
      <c r="G7" s="148"/>
      <c r="H7" s="76">
        <f t="shared" ref="H7:H28" si="1">F7*G7*24</f>
        <v>0</v>
      </c>
      <c r="I7" s="67">
        <f t="shared" ref="I7:I28" si="2">D7*F7+H7</f>
        <v>0</v>
      </c>
    </row>
    <row r="8" spans="2:9" ht="27" customHeight="1" x14ac:dyDescent="0.25">
      <c r="B8" s="43" t="s">
        <v>159</v>
      </c>
      <c r="C8" s="232">
        <v>30</v>
      </c>
      <c r="D8" s="138"/>
      <c r="E8" s="37">
        <f t="shared" si="0"/>
        <v>60</v>
      </c>
      <c r="F8" s="82">
        <v>2</v>
      </c>
      <c r="G8" s="148"/>
      <c r="H8" s="76">
        <f t="shared" si="1"/>
        <v>0</v>
      </c>
      <c r="I8" s="67">
        <f t="shared" si="2"/>
        <v>0</v>
      </c>
    </row>
    <row r="9" spans="2:9" ht="27" customHeight="1" x14ac:dyDescent="0.25">
      <c r="B9" s="43" t="s">
        <v>160</v>
      </c>
      <c r="C9" s="232">
        <v>30</v>
      </c>
      <c r="D9" s="149"/>
      <c r="E9" s="37">
        <f t="shared" si="0"/>
        <v>90</v>
      </c>
      <c r="F9" s="82">
        <v>3</v>
      </c>
      <c r="G9" s="148"/>
      <c r="H9" s="76">
        <f t="shared" si="1"/>
        <v>0</v>
      </c>
      <c r="I9" s="67">
        <f t="shared" si="2"/>
        <v>0</v>
      </c>
    </row>
    <row r="10" spans="2:9" ht="27" customHeight="1" x14ac:dyDescent="0.35">
      <c r="B10" s="88" t="s">
        <v>432</v>
      </c>
      <c r="C10" s="232">
        <v>30</v>
      </c>
      <c r="D10" s="149"/>
      <c r="E10" s="37">
        <f t="shared" si="0"/>
        <v>60</v>
      </c>
      <c r="F10" s="82">
        <v>2</v>
      </c>
      <c r="G10" s="148"/>
      <c r="H10" s="76">
        <f t="shared" si="1"/>
        <v>0</v>
      </c>
      <c r="I10" s="67">
        <f t="shared" si="2"/>
        <v>0</v>
      </c>
    </row>
    <row r="11" spans="2:9" ht="27" customHeight="1" x14ac:dyDescent="0.25">
      <c r="B11" s="43" t="s">
        <v>161</v>
      </c>
      <c r="C11" s="232">
        <v>30</v>
      </c>
      <c r="D11" s="149"/>
      <c r="E11" s="37">
        <f t="shared" si="0"/>
        <v>180</v>
      </c>
      <c r="F11" s="82">
        <v>6</v>
      </c>
      <c r="G11" s="148"/>
      <c r="H11" s="76">
        <f t="shared" si="1"/>
        <v>0</v>
      </c>
      <c r="I11" s="67">
        <f t="shared" si="2"/>
        <v>0</v>
      </c>
    </row>
    <row r="12" spans="2:9" ht="27" customHeight="1" x14ac:dyDescent="0.25">
      <c r="B12" s="43" t="s">
        <v>162</v>
      </c>
      <c r="C12" s="232">
        <v>30</v>
      </c>
      <c r="D12" s="149"/>
      <c r="E12" s="37">
        <f t="shared" si="0"/>
        <v>120</v>
      </c>
      <c r="F12" s="82">
        <v>4</v>
      </c>
      <c r="G12" s="148"/>
      <c r="H12" s="76">
        <f t="shared" si="1"/>
        <v>0</v>
      </c>
      <c r="I12" s="67">
        <f t="shared" si="2"/>
        <v>0</v>
      </c>
    </row>
    <row r="13" spans="2:9" ht="27" customHeight="1" x14ac:dyDescent="0.25">
      <c r="B13" s="43" t="s">
        <v>60</v>
      </c>
      <c r="C13" s="232">
        <v>30</v>
      </c>
      <c r="D13" s="149"/>
      <c r="E13" s="37">
        <f t="shared" si="0"/>
        <v>300</v>
      </c>
      <c r="F13" s="82">
        <v>10</v>
      </c>
      <c r="G13" s="148"/>
      <c r="H13" s="76">
        <f t="shared" si="1"/>
        <v>0</v>
      </c>
      <c r="I13" s="67">
        <f t="shared" si="2"/>
        <v>0</v>
      </c>
    </row>
    <row r="14" spans="2:9" ht="27" customHeight="1" x14ac:dyDescent="0.35">
      <c r="B14" s="87" t="s">
        <v>433</v>
      </c>
      <c r="C14" s="232">
        <v>30</v>
      </c>
      <c r="D14" s="149"/>
      <c r="E14" s="37">
        <f t="shared" si="0"/>
        <v>120</v>
      </c>
      <c r="F14" s="82">
        <v>4</v>
      </c>
      <c r="G14" s="148"/>
      <c r="H14" s="76">
        <f t="shared" si="1"/>
        <v>0</v>
      </c>
      <c r="I14" s="67">
        <f t="shared" si="2"/>
        <v>0</v>
      </c>
    </row>
    <row r="15" spans="2:9" ht="27" customHeight="1" x14ac:dyDescent="0.35">
      <c r="B15" s="87" t="s">
        <v>434</v>
      </c>
      <c r="C15" s="232">
        <v>30</v>
      </c>
      <c r="D15" s="149"/>
      <c r="E15" s="37">
        <f t="shared" si="0"/>
        <v>60</v>
      </c>
      <c r="F15" s="82">
        <v>2</v>
      </c>
      <c r="G15" s="148"/>
      <c r="H15" s="76">
        <f t="shared" si="1"/>
        <v>0</v>
      </c>
      <c r="I15" s="67">
        <f t="shared" si="2"/>
        <v>0</v>
      </c>
    </row>
    <row r="16" spans="2:9" ht="27" customHeight="1" x14ac:dyDescent="0.35">
      <c r="B16" s="87" t="s">
        <v>435</v>
      </c>
      <c r="C16" s="232">
        <v>30</v>
      </c>
      <c r="D16" s="149"/>
      <c r="E16" s="37">
        <f t="shared" si="0"/>
        <v>60</v>
      </c>
      <c r="F16" s="82">
        <v>2</v>
      </c>
      <c r="G16" s="148"/>
      <c r="H16" s="76">
        <f t="shared" si="1"/>
        <v>0</v>
      </c>
      <c r="I16" s="67">
        <f t="shared" si="2"/>
        <v>0</v>
      </c>
    </row>
    <row r="17" spans="2:9" ht="27" customHeight="1" x14ac:dyDescent="0.25">
      <c r="B17" s="43" t="s">
        <v>163</v>
      </c>
      <c r="C17" s="232">
        <v>30</v>
      </c>
      <c r="D17" s="149"/>
      <c r="E17" s="37">
        <f t="shared" si="0"/>
        <v>90</v>
      </c>
      <c r="F17" s="82">
        <v>3</v>
      </c>
      <c r="G17" s="148"/>
      <c r="H17" s="76">
        <f t="shared" si="1"/>
        <v>0</v>
      </c>
      <c r="I17" s="67">
        <f t="shared" si="2"/>
        <v>0</v>
      </c>
    </row>
    <row r="18" spans="2:9" ht="27" customHeight="1" x14ac:dyDescent="0.35">
      <c r="B18" s="88" t="s">
        <v>436</v>
      </c>
      <c r="C18" s="232">
        <v>30</v>
      </c>
      <c r="D18" s="149"/>
      <c r="E18" s="37">
        <f t="shared" si="0"/>
        <v>60</v>
      </c>
      <c r="F18" s="82">
        <v>2</v>
      </c>
      <c r="G18" s="148"/>
      <c r="H18" s="76">
        <f t="shared" si="1"/>
        <v>0</v>
      </c>
      <c r="I18" s="67">
        <f t="shared" si="2"/>
        <v>0</v>
      </c>
    </row>
    <row r="19" spans="2:9" ht="27" customHeight="1" x14ac:dyDescent="0.25">
      <c r="B19" s="43" t="s">
        <v>27</v>
      </c>
      <c r="C19" s="232">
        <v>30</v>
      </c>
      <c r="D19" s="149"/>
      <c r="E19" s="37">
        <f t="shared" si="0"/>
        <v>300</v>
      </c>
      <c r="F19" s="82">
        <v>10</v>
      </c>
      <c r="G19" s="148"/>
      <c r="H19" s="76">
        <f t="shared" si="1"/>
        <v>0</v>
      </c>
      <c r="I19" s="67">
        <f t="shared" si="2"/>
        <v>0</v>
      </c>
    </row>
    <row r="20" spans="2:9" ht="27" customHeight="1" x14ac:dyDescent="0.25">
      <c r="B20" s="43" t="s">
        <v>63</v>
      </c>
      <c r="C20" s="232">
        <v>30</v>
      </c>
      <c r="D20" s="149"/>
      <c r="E20" s="37">
        <f t="shared" si="0"/>
        <v>1650</v>
      </c>
      <c r="F20" s="82">
        <v>55</v>
      </c>
      <c r="G20" s="148"/>
      <c r="H20" s="76">
        <f t="shared" si="1"/>
        <v>0</v>
      </c>
      <c r="I20" s="67">
        <f t="shared" si="2"/>
        <v>0</v>
      </c>
    </row>
    <row r="21" spans="2:9" ht="27" customHeight="1" x14ac:dyDescent="0.25">
      <c r="B21" s="43" t="s">
        <v>64</v>
      </c>
      <c r="C21" s="232">
        <v>30</v>
      </c>
      <c r="D21" s="149"/>
      <c r="E21" s="37">
        <f t="shared" si="0"/>
        <v>1050</v>
      </c>
      <c r="F21" s="82">
        <v>35</v>
      </c>
      <c r="G21" s="148"/>
      <c r="H21" s="76">
        <f t="shared" si="1"/>
        <v>0</v>
      </c>
      <c r="I21" s="67">
        <f t="shared" si="2"/>
        <v>0</v>
      </c>
    </row>
    <row r="22" spans="2:9" ht="27" customHeight="1" x14ac:dyDescent="0.25">
      <c r="B22" s="43" t="s">
        <v>65</v>
      </c>
      <c r="C22" s="232">
        <v>30</v>
      </c>
      <c r="D22" s="162"/>
      <c r="E22" s="37">
        <f t="shared" si="0"/>
        <v>90</v>
      </c>
      <c r="F22" s="82">
        <v>3</v>
      </c>
      <c r="G22" s="148"/>
      <c r="H22" s="76">
        <f t="shared" si="1"/>
        <v>0</v>
      </c>
      <c r="I22" s="67">
        <f t="shared" si="2"/>
        <v>0</v>
      </c>
    </row>
    <row r="23" spans="2:9" ht="27" customHeight="1" x14ac:dyDescent="0.25">
      <c r="B23" s="43" t="s">
        <v>35</v>
      </c>
      <c r="C23" s="232">
        <v>30</v>
      </c>
      <c r="D23" s="162"/>
      <c r="E23" s="37">
        <f t="shared" si="0"/>
        <v>300</v>
      </c>
      <c r="F23" s="82">
        <v>10</v>
      </c>
      <c r="G23" s="148"/>
      <c r="H23" s="76">
        <f t="shared" si="1"/>
        <v>0</v>
      </c>
      <c r="I23" s="67">
        <f t="shared" si="2"/>
        <v>0</v>
      </c>
    </row>
    <row r="24" spans="2:9" ht="27" customHeight="1" x14ac:dyDescent="0.25">
      <c r="B24" s="43" t="s">
        <v>66</v>
      </c>
      <c r="C24" s="232">
        <v>30</v>
      </c>
      <c r="D24" s="162"/>
      <c r="E24" s="37">
        <f t="shared" si="0"/>
        <v>210</v>
      </c>
      <c r="F24" s="82">
        <v>7</v>
      </c>
      <c r="G24" s="148"/>
      <c r="H24" s="76">
        <f t="shared" si="1"/>
        <v>0</v>
      </c>
      <c r="I24" s="67">
        <f t="shared" si="2"/>
        <v>0</v>
      </c>
    </row>
    <row r="25" spans="2:9" ht="27" customHeight="1" x14ac:dyDescent="0.35">
      <c r="B25" s="88" t="s">
        <v>437</v>
      </c>
      <c r="C25" s="232">
        <v>30</v>
      </c>
      <c r="D25" s="162"/>
      <c r="E25" s="37">
        <f t="shared" si="0"/>
        <v>90</v>
      </c>
      <c r="F25" s="82">
        <v>3</v>
      </c>
      <c r="G25" s="148"/>
      <c r="H25" s="76">
        <f t="shared" si="1"/>
        <v>0</v>
      </c>
      <c r="I25" s="67">
        <f t="shared" si="2"/>
        <v>0</v>
      </c>
    </row>
    <row r="26" spans="2:9" ht="27" customHeight="1" x14ac:dyDescent="0.25">
      <c r="B26" s="43" t="s">
        <v>67</v>
      </c>
      <c r="C26" s="232">
        <v>30</v>
      </c>
      <c r="D26" s="162"/>
      <c r="E26" s="37">
        <f t="shared" si="0"/>
        <v>150</v>
      </c>
      <c r="F26" s="82">
        <v>5</v>
      </c>
      <c r="G26" s="148"/>
      <c r="H26" s="76">
        <f t="shared" si="1"/>
        <v>0</v>
      </c>
      <c r="I26" s="67">
        <f t="shared" si="2"/>
        <v>0</v>
      </c>
    </row>
    <row r="27" spans="2:9" ht="27" customHeight="1" x14ac:dyDescent="0.25">
      <c r="B27" s="43" t="s">
        <v>68</v>
      </c>
      <c r="C27" s="232">
        <v>30</v>
      </c>
      <c r="D27" s="162"/>
      <c r="E27" s="37">
        <f t="shared" si="0"/>
        <v>300</v>
      </c>
      <c r="F27" s="82">
        <v>10</v>
      </c>
      <c r="G27" s="148"/>
      <c r="H27" s="76">
        <f t="shared" si="1"/>
        <v>0</v>
      </c>
      <c r="I27" s="67">
        <f t="shared" si="2"/>
        <v>0</v>
      </c>
    </row>
    <row r="28" spans="2:9" ht="27" customHeight="1" thickBot="1" x14ac:dyDescent="0.3">
      <c r="B28" s="43" t="s">
        <v>164</v>
      </c>
      <c r="C28" s="224">
        <v>30</v>
      </c>
      <c r="D28" s="163"/>
      <c r="E28" s="227">
        <f t="shared" si="0"/>
        <v>240</v>
      </c>
      <c r="F28" s="82">
        <v>8</v>
      </c>
      <c r="G28" s="161"/>
      <c r="H28" s="228">
        <f t="shared" si="1"/>
        <v>0</v>
      </c>
      <c r="I28" s="72">
        <f t="shared" si="2"/>
        <v>0</v>
      </c>
    </row>
    <row r="29" spans="2:9" ht="27" customHeight="1" thickBot="1" x14ac:dyDescent="0.35">
      <c r="B29" s="1" t="s">
        <v>0</v>
      </c>
      <c r="C29" s="17" t="s">
        <v>1</v>
      </c>
      <c r="D29" s="18" t="s">
        <v>1</v>
      </c>
      <c r="E29" s="18" t="s">
        <v>1</v>
      </c>
      <c r="F29" s="18" t="s">
        <v>1</v>
      </c>
      <c r="G29" s="18" t="s">
        <v>1</v>
      </c>
      <c r="H29" s="73" t="s">
        <v>1</v>
      </c>
      <c r="I29" s="74">
        <f>SUM(I6:I28)</f>
        <v>0</v>
      </c>
    </row>
  </sheetData>
  <protectedRanges>
    <protectedRange sqref="D6:D28" name="Oblast1"/>
    <protectedRange sqref="G6:G28" name="Oblast2"/>
  </protectedRanges>
  <customSheetViews>
    <customSheetView guid="{C501ED11-5C6A-4E55-83AF-DBD730D03330}" scale="75">
      <selection activeCell="G6" sqref="G6:G21"/>
      <pageMargins left="0.78740157499999996" right="0.78740157499999996" top="0.984251969" bottom="0.984251969" header="0.4921259845" footer="0.4921259845"/>
      <pageSetup paperSize="9" orientation="landscape" r:id="rId1"/>
      <headerFooter alignWithMargins="0"/>
    </customSheetView>
    <customSheetView guid="{3D47E4BC-948D-4C9D-939A-6EE571623F01}" scale="75">
      <selection activeCell="F30" sqref="F30"/>
      <pageMargins left="0.78740157499999996" right="0.78740157499999996" top="0.984251969" bottom="0.984251969" header="0.4921259845" footer="0.4921259845"/>
      <pageSetup paperSize="9" scale="72" orientation="landscape" r:id="rId2"/>
      <headerFooter alignWithMargins="0"/>
    </customSheetView>
  </customSheetViews>
  <phoneticPr fontId="2" type="noConversion"/>
  <pageMargins left="0.78740157499999996" right="0.78740157499999996" top="0.984251969" bottom="0.984251969" header="0.4921259845" footer="0.4921259845"/>
  <pageSetup paperSize="9" scale="72" orientation="landscape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2"/>
  <sheetViews>
    <sheetView topLeftCell="A19" zoomScale="75" zoomScaleNormal="75" workbookViewId="0">
      <selection activeCell="M17" sqref="M17"/>
    </sheetView>
  </sheetViews>
  <sheetFormatPr defaultRowHeight="12.5" x14ac:dyDescent="0.25"/>
  <cols>
    <col min="1" max="1" width="1.54296875" customWidth="1"/>
    <col min="2" max="2" width="31" customWidth="1"/>
    <col min="3" max="3" width="21" customWidth="1"/>
    <col min="4" max="4" width="14.54296875" customWidth="1"/>
    <col min="5" max="8" width="21.81640625" customWidth="1"/>
    <col min="9" max="9" width="23.1796875" customWidth="1"/>
  </cols>
  <sheetData>
    <row r="2" spans="2:9" ht="36" customHeight="1" x14ac:dyDescent="0.35">
      <c r="B2" s="2" t="s">
        <v>348</v>
      </c>
    </row>
    <row r="3" spans="2:9" ht="13" thickBot="1" x14ac:dyDescent="0.3"/>
    <row r="4" spans="2:9" ht="13.5" thickBot="1" x14ac:dyDescent="0.35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</row>
    <row r="5" spans="2:9" ht="131.25" customHeight="1" thickBot="1" x14ac:dyDescent="0.3">
      <c r="B5" s="91" t="s">
        <v>88</v>
      </c>
      <c r="C5" s="92" t="s">
        <v>91</v>
      </c>
      <c r="D5" s="91" t="s">
        <v>99</v>
      </c>
      <c r="E5" s="93" t="s">
        <v>366</v>
      </c>
      <c r="F5" s="93" t="s">
        <v>382</v>
      </c>
      <c r="G5" s="91" t="s">
        <v>100</v>
      </c>
      <c r="H5" s="91" t="s">
        <v>383</v>
      </c>
      <c r="I5" s="92" t="s">
        <v>369</v>
      </c>
    </row>
    <row r="6" spans="2:9" ht="24.75" customHeight="1" x14ac:dyDescent="0.25">
      <c r="B6" s="85" t="s">
        <v>57</v>
      </c>
      <c r="C6" s="235">
        <v>160</v>
      </c>
      <c r="D6" s="145"/>
      <c r="E6" s="130">
        <f>C6*F6</f>
        <v>160</v>
      </c>
      <c r="F6" s="236">
        <v>1</v>
      </c>
      <c r="G6" s="136"/>
      <c r="H6" s="237">
        <f>F6*G6*24</f>
        <v>0</v>
      </c>
      <c r="I6" s="71">
        <f>D6*F6+H6</f>
        <v>0</v>
      </c>
    </row>
    <row r="7" spans="2:9" ht="24.75" customHeight="1" x14ac:dyDescent="0.25">
      <c r="B7" s="84" t="s">
        <v>58</v>
      </c>
      <c r="C7" s="238">
        <v>140</v>
      </c>
      <c r="D7" s="146"/>
      <c r="E7" s="14">
        <f t="shared" ref="E7:E21" si="0">C7*F7</f>
        <v>140</v>
      </c>
      <c r="F7" s="22">
        <v>1</v>
      </c>
      <c r="G7" s="166"/>
      <c r="H7" s="105">
        <f t="shared" ref="H7:H21" si="1">F7*G7*24</f>
        <v>0</v>
      </c>
      <c r="I7" s="67">
        <f t="shared" ref="I7:I21" si="2">D7*F7+H7</f>
        <v>0</v>
      </c>
    </row>
    <row r="8" spans="2:9" ht="24.75" customHeight="1" x14ac:dyDescent="0.35">
      <c r="B8" s="87" t="s">
        <v>431</v>
      </c>
      <c r="C8" s="238">
        <v>160</v>
      </c>
      <c r="D8" s="146"/>
      <c r="E8" s="14">
        <f t="shared" si="0"/>
        <v>160</v>
      </c>
      <c r="F8" s="22">
        <v>1</v>
      </c>
      <c r="G8" s="166"/>
      <c r="H8" s="105">
        <f t="shared" si="1"/>
        <v>0</v>
      </c>
      <c r="I8" s="67">
        <f t="shared" si="2"/>
        <v>0</v>
      </c>
    </row>
    <row r="9" spans="2:9" ht="24.75" customHeight="1" x14ac:dyDescent="0.35">
      <c r="B9" s="87" t="s">
        <v>9</v>
      </c>
      <c r="C9" s="238">
        <v>140</v>
      </c>
      <c r="D9" s="146"/>
      <c r="E9" s="14">
        <f t="shared" si="0"/>
        <v>140</v>
      </c>
      <c r="F9" s="22">
        <v>1</v>
      </c>
      <c r="G9" s="166"/>
      <c r="H9" s="105">
        <f t="shared" si="1"/>
        <v>0</v>
      </c>
      <c r="I9" s="67">
        <f t="shared" si="2"/>
        <v>0</v>
      </c>
    </row>
    <row r="10" spans="2:9" ht="24.75" customHeight="1" x14ac:dyDescent="0.25">
      <c r="B10" s="84" t="s">
        <v>59</v>
      </c>
      <c r="C10" s="238">
        <v>160</v>
      </c>
      <c r="D10" s="146"/>
      <c r="E10" s="14">
        <f t="shared" si="0"/>
        <v>160</v>
      </c>
      <c r="F10" s="22">
        <v>1</v>
      </c>
      <c r="G10" s="166"/>
      <c r="H10" s="105">
        <f t="shared" si="1"/>
        <v>0</v>
      </c>
      <c r="I10" s="67">
        <f t="shared" si="2"/>
        <v>0</v>
      </c>
    </row>
    <row r="11" spans="2:9" ht="24.75" customHeight="1" x14ac:dyDescent="0.25">
      <c r="B11" s="84" t="s">
        <v>61</v>
      </c>
      <c r="C11" s="238">
        <v>140</v>
      </c>
      <c r="D11" s="146"/>
      <c r="E11" s="14">
        <f t="shared" si="0"/>
        <v>280</v>
      </c>
      <c r="F11" s="22">
        <v>2</v>
      </c>
      <c r="G11" s="166"/>
      <c r="H11" s="105">
        <f t="shared" si="1"/>
        <v>0</v>
      </c>
      <c r="I11" s="67">
        <f t="shared" si="2"/>
        <v>0</v>
      </c>
    </row>
    <row r="12" spans="2:9" ht="24.75" customHeight="1" x14ac:dyDescent="0.25">
      <c r="B12" s="84" t="s">
        <v>62</v>
      </c>
      <c r="C12" s="238">
        <v>160</v>
      </c>
      <c r="D12" s="146"/>
      <c r="E12" s="14">
        <f t="shared" si="0"/>
        <v>320</v>
      </c>
      <c r="F12" s="22">
        <v>2</v>
      </c>
      <c r="G12" s="166"/>
      <c r="H12" s="105">
        <f t="shared" si="1"/>
        <v>0</v>
      </c>
      <c r="I12" s="67">
        <f t="shared" si="2"/>
        <v>0</v>
      </c>
    </row>
    <row r="13" spans="2:9" ht="24.75" customHeight="1" x14ac:dyDescent="0.35">
      <c r="B13" s="87" t="s">
        <v>433</v>
      </c>
      <c r="C13" s="238">
        <v>140</v>
      </c>
      <c r="D13" s="146"/>
      <c r="E13" s="14">
        <f t="shared" si="0"/>
        <v>140</v>
      </c>
      <c r="F13" s="22">
        <v>1</v>
      </c>
      <c r="G13" s="166"/>
      <c r="H13" s="105">
        <f t="shared" si="1"/>
        <v>0</v>
      </c>
      <c r="I13" s="67">
        <f t="shared" si="2"/>
        <v>0</v>
      </c>
    </row>
    <row r="14" spans="2:9" ht="24.75" customHeight="1" x14ac:dyDescent="0.35">
      <c r="B14" s="87" t="s">
        <v>434</v>
      </c>
      <c r="C14" s="238">
        <v>160</v>
      </c>
      <c r="D14" s="146"/>
      <c r="E14" s="14">
        <f t="shared" si="0"/>
        <v>160</v>
      </c>
      <c r="F14" s="22">
        <v>1</v>
      </c>
      <c r="G14" s="166"/>
      <c r="H14" s="105">
        <f t="shared" si="1"/>
        <v>0</v>
      </c>
      <c r="I14" s="67">
        <f t="shared" si="2"/>
        <v>0</v>
      </c>
    </row>
    <row r="15" spans="2:9" ht="24.75" customHeight="1" x14ac:dyDescent="0.35">
      <c r="B15" s="87" t="s">
        <v>436</v>
      </c>
      <c r="C15" s="238">
        <v>160</v>
      </c>
      <c r="D15" s="146"/>
      <c r="E15" s="14">
        <f t="shared" si="0"/>
        <v>160</v>
      </c>
      <c r="F15" s="22">
        <v>1</v>
      </c>
      <c r="G15" s="166"/>
      <c r="H15" s="105">
        <f t="shared" si="1"/>
        <v>0</v>
      </c>
      <c r="I15" s="67">
        <f t="shared" si="2"/>
        <v>0</v>
      </c>
    </row>
    <row r="16" spans="2:9" ht="24.75" customHeight="1" x14ac:dyDescent="0.25">
      <c r="B16" s="84" t="s">
        <v>27</v>
      </c>
      <c r="C16" s="238">
        <v>160</v>
      </c>
      <c r="D16" s="146"/>
      <c r="E16" s="14">
        <f t="shared" si="0"/>
        <v>160</v>
      </c>
      <c r="F16" s="22">
        <v>1</v>
      </c>
      <c r="G16" s="166"/>
      <c r="H16" s="105">
        <f t="shared" si="1"/>
        <v>0</v>
      </c>
      <c r="I16" s="67">
        <f t="shared" si="2"/>
        <v>0</v>
      </c>
    </row>
    <row r="17" spans="2:9" ht="24.75" customHeight="1" x14ac:dyDescent="0.25">
      <c r="B17" s="84" t="s">
        <v>63</v>
      </c>
      <c r="C17" s="238">
        <v>160</v>
      </c>
      <c r="D17" s="146"/>
      <c r="E17" s="14">
        <f t="shared" si="0"/>
        <v>1920</v>
      </c>
      <c r="F17" s="22">
        <v>12</v>
      </c>
      <c r="G17" s="166"/>
      <c r="H17" s="105">
        <f t="shared" si="1"/>
        <v>0</v>
      </c>
      <c r="I17" s="67">
        <f t="shared" si="2"/>
        <v>0</v>
      </c>
    </row>
    <row r="18" spans="2:9" ht="24.75" customHeight="1" x14ac:dyDescent="0.25">
      <c r="B18" s="84" t="s">
        <v>64</v>
      </c>
      <c r="C18" s="238">
        <v>160</v>
      </c>
      <c r="D18" s="146"/>
      <c r="E18" s="14">
        <f t="shared" si="0"/>
        <v>320</v>
      </c>
      <c r="F18" s="22">
        <v>2</v>
      </c>
      <c r="G18" s="166"/>
      <c r="H18" s="105">
        <f t="shared" si="1"/>
        <v>0</v>
      </c>
      <c r="I18" s="67">
        <f t="shared" si="2"/>
        <v>0</v>
      </c>
    </row>
    <row r="19" spans="2:9" ht="24.75" customHeight="1" x14ac:dyDescent="0.25">
      <c r="B19" s="84" t="s">
        <v>66</v>
      </c>
      <c r="C19" s="238">
        <v>160</v>
      </c>
      <c r="D19" s="146"/>
      <c r="E19" s="14">
        <f t="shared" si="0"/>
        <v>160</v>
      </c>
      <c r="F19" s="22">
        <v>1</v>
      </c>
      <c r="G19" s="166"/>
      <c r="H19" s="105">
        <f t="shared" si="1"/>
        <v>0</v>
      </c>
      <c r="I19" s="67">
        <f t="shared" si="2"/>
        <v>0</v>
      </c>
    </row>
    <row r="20" spans="2:9" ht="24.75" customHeight="1" x14ac:dyDescent="0.25">
      <c r="B20" s="84" t="s">
        <v>67</v>
      </c>
      <c r="C20" s="238">
        <v>160</v>
      </c>
      <c r="D20" s="146"/>
      <c r="E20" s="14">
        <f t="shared" si="0"/>
        <v>160</v>
      </c>
      <c r="F20" s="22">
        <v>1</v>
      </c>
      <c r="G20" s="166"/>
      <c r="H20" s="105">
        <f t="shared" si="1"/>
        <v>0</v>
      </c>
      <c r="I20" s="67">
        <f t="shared" si="2"/>
        <v>0</v>
      </c>
    </row>
    <row r="21" spans="2:9" ht="24.75" customHeight="1" thickBot="1" x14ac:dyDescent="0.3">
      <c r="B21" s="84" t="s">
        <v>68</v>
      </c>
      <c r="C21" s="221">
        <v>160</v>
      </c>
      <c r="D21" s="166"/>
      <c r="E21" s="16">
        <f t="shared" si="0"/>
        <v>160</v>
      </c>
      <c r="F21" s="82">
        <v>1</v>
      </c>
      <c r="G21" s="166"/>
      <c r="H21" s="176">
        <f t="shared" si="1"/>
        <v>0</v>
      </c>
      <c r="I21" s="72">
        <f t="shared" si="2"/>
        <v>0</v>
      </c>
    </row>
    <row r="22" spans="2:9" ht="28" customHeight="1" thickBot="1" x14ac:dyDescent="0.35">
      <c r="B22" s="1" t="s">
        <v>0</v>
      </c>
      <c r="C22" s="17" t="s">
        <v>1</v>
      </c>
      <c r="D22" s="18" t="s">
        <v>1</v>
      </c>
      <c r="E22" s="18" t="s">
        <v>1</v>
      </c>
      <c r="F22" s="18" t="s">
        <v>1</v>
      </c>
      <c r="G22" s="18" t="s">
        <v>1</v>
      </c>
      <c r="H22" s="68" t="s">
        <v>1</v>
      </c>
      <c r="I22" s="69">
        <f>SUM(I6:I21)</f>
        <v>0</v>
      </c>
    </row>
  </sheetData>
  <protectedRanges>
    <protectedRange sqref="D6:D21" name="Oblast1"/>
    <protectedRange sqref="G6:G21" name="Oblast2"/>
  </protectedRanges>
  <customSheetViews>
    <customSheetView guid="{C501ED11-5C6A-4E55-83AF-DBD730D03330}" scale="75" topLeftCell="A4">
      <selection activeCell="G6" sqref="G6:G16"/>
      <pageMargins left="0.78740157499999996" right="0.78740157499999996" top="0.984251969" bottom="0.984251969" header="0.4921259845" footer="0.4921259845"/>
      <pageSetup paperSize="9" orientation="landscape" r:id="rId1"/>
      <headerFooter alignWithMargins="0"/>
    </customSheetView>
    <customSheetView guid="{3D47E4BC-948D-4C9D-939A-6EE571623F01}" scale="75">
      <selection activeCell="Q19" sqref="Q19"/>
      <pageMargins left="0.78740157499999996" right="0.78740157499999996" top="0.984251969" bottom="0.984251969" header="0.4921259845" footer="0.4921259845"/>
      <pageSetup paperSize="9" scale="73" orientation="landscape" r:id="rId2"/>
      <headerFooter alignWithMargins="0"/>
    </customSheetView>
  </customSheetViews>
  <phoneticPr fontId="2" type="noConversion"/>
  <pageMargins left="0.78740157499999996" right="0.78740157499999996" top="0.984251969" bottom="0.984251969" header="0.4921259845" footer="0.4921259845"/>
  <pageSetup paperSize="9" scale="73" orientation="landscape" r:id="rId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2"/>
  <sheetViews>
    <sheetView topLeftCell="A4" zoomScale="75" zoomScaleNormal="75" workbookViewId="0">
      <selection activeCell="I20" sqref="I20"/>
    </sheetView>
  </sheetViews>
  <sheetFormatPr defaultRowHeight="12.5" x14ac:dyDescent="0.25"/>
  <cols>
    <col min="1" max="1" width="1.54296875" customWidth="1"/>
    <col min="2" max="2" width="72.81640625" customWidth="1"/>
    <col min="3" max="3" width="16.81640625" customWidth="1"/>
    <col min="4" max="4" width="20.54296875" customWidth="1"/>
    <col min="5" max="5" width="14.1796875" customWidth="1"/>
    <col min="6" max="6" width="23.1796875" customWidth="1"/>
  </cols>
  <sheetData>
    <row r="2" spans="2:6" ht="33.75" customHeight="1" x14ac:dyDescent="0.35">
      <c r="B2" s="2" t="s">
        <v>349</v>
      </c>
    </row>
    <row r="3" spans="2:6" ht="19.5" customHeight="1" thickBot="1" x14ac:dyDescent="0.3"/>
    <row r="4" spans="2:6" ht="13.5" thickBot="1" x14ac:dyDescent="0.35">
      <c r="B4" s="1">
        <v>1</v>
      </c>
      <c r="C4" s="1">
        <v>2</v>
      </c>
      <c r="D4" s="1">
        <v>3</v>
      </c>
      <c r="E4" s="1">
        <v>4</v>
      </c>
      <c r="F4" s="1">
        <v>5</v>
      </c>
    </row>
    <row r="5" spans="2:6" ht="119.25" customHeight="1" thickBot="1" x14ac:dyDescent="0.3">
      <c r="B5" s="98" t="s">
        <v>108</v>
      </c>
      <c r="C5" s="99" t="s">
        <v>101</v>
      </c>
      <c r="D5" s="91" t="s">
        <v>363</v>
      </c>
      <c r="E5" s="92" t="s">
        <v>113</v>
      </c>
      <c r="F5" s="91" t="s">
        <v>364</v>
      </c>
    </row>
    <row r="6" spans="2:6" ht="30" customHeight="1" x14ac:dyDescent="0.25">
      <c r="B6" s="12" t="s">
        <v>110</v>
      </c>
      <c r="C6" s="14" t="s">
        <v>351</v>
      </c>
      <c r="D6" s="21">
        <v>237</v>
      </c>
      <c r="E6" s="122"/>
      <c r="F6" s="77">
        <f>D6*E6*90</f>
        <v>0</v>
      </c>
    </row>
    <row r="7" spans="2:6" ht="29.5" customHeight="1" thickBot="1" x14ac:dyDescent="0.3">
      <c r="B7" s="25" t="s">
        <v>111</v>
      </c>
      <c r="C7" s="26" t="s">
        <v>112</v>
      </c>
      <c r="D7" s="133">
        <v>10</v>
      </c>
      <c r="E7" s="167"/>
      <c r="F7" s="77">
        <f>D7*E7*90</f>
        <v>0</v>
      </c>
    </row>
    <row r="8" spans="2:6" ht="28.5" customHeight="1" thickBot="1" x14ac:dyDescent="0.35">
      <c r="B8" s="23" t="s">
        <v>0</v>
      </c>
      <c r="C8" s="18" t="s">
        <v>1</v>
      </c>
      <c r="D8" s="18" t="s">
        <v>1</v>
      </c>
      <c r="E8" s="18" t="s">
        <v>1</v>
      </c>
      <c r="F8" s="78">
        <f>SUM(F6:F7)</f>
        <v>0</v>
      </c>
    </row>
    <row r="12" spans="2:6" ht="25.5" customHeight="1" x14ac:dyDescent="0.35">
      <c r="B12" s="2" t="s">
        <v>350</v>
      </c>
    </row>
    <row r="13" spans="2:6" ht="20.25" customHeight="1" thickBot="1" x14ac:dyDescent="0.4">
      <c r="B13" s="2"/>
    </row>
    <row r="14" spans="2:6" ht="13.75" customHeight="1" thickBot="1" x14ac:dyDescent="0.35">
      <c r="B14" s="1">
        <v>1</v>
      </c>
      <c r="C14" s="1">
        <v>2</v>
      </c>
      <c r="D14" s="1">
        <v>3</v>
      </c>
      <c r="E14" s="1">
        <v>4</v>
      </c>
      <c r="F14" s="1">
        <v>5</v>
      </c>
    </row>
    <row r="15" spans="2:6" ht="113.25" customHeight="1" thickBot="1" x14ac:dyDescent="0.3">
      <c r="B15" s="99" t="s">
        <v>109</v>
      </c>
      <c r="C15" s="100" t="s">
        <v>101</v>
      </c>
      <c r="D15" s="91" t="s">
        <v>363</v>
      </c>
      <c r="E15" s="92" t="s">
        <v>102</v>
      </c>
      <c r="F15" s="91" t="s">
        <v>365</v>
      </c>
    </row>
    <row r="16" spans="2:6" ht="24.75" customHeight="1" x14ac:dyDescent="0.25">
      <c r="B16" s="110" t="s">
        <v>120</v>
      </c>
      <c r="C16" s="107" t="s">
        <v>104</v>
      </c>
      <c r="D16" s="63">
        <v>167429</v>
      </c>
      <c r="E16" s="136"/>
      <c r="F16" s="71">
        <f>D16*E16</f>
        <v>0</v>
      </c>
    </row>
    <row r="17" spans="2:6" ht="24.75" customHeight="1" x14ac:dyDescent="0.25">
      <c r="B17" s="111" t="s">
        <v>121</v>
      </c>
      <c r="C17" s="108" t="s">
        <v>104</v>
      </c>
      <c r="D17" s="30">
        <v>15505</v>
      </c>
      <c r="E17" s="115"/>
      <c r="F17" s="72">
        <f t="shared" ref="F17:F27" si="0">D17*E17</f>
        <v>0</v>
      </c>
    </row>
    <row r="18" spans="2:6" ht="24.75" customHeight="1" x14ac:dyDescent="0.25">
      <c r="B18" s="111" t="s">
        <v>122</v>
      </c>
      <c r="C18" s="108" t="s">
        <v>104</v>
      </c>
      <c r="D18" s="30">
        <v>181730</v>
      </c>
      <c r="E18" s="115"/>
      <c r="F18" s="72">
        <f t="shared" si="0"/>
        <v>0</v>
      </c>
    </row>
    <row r="19" spans="2:6" ht="24.75" customHeight="1" x14ac:dyDescent="0.25">
      <c r="B19" s="111" t="s">
        <v>123</v>
      </c>
      <c r="C19" s="108" t="s">
        <v>104</v>
      </c>
      <c r="D19" s="30">
        <v>107270</v>
      </c>
      <c r="E19" s="115"/>
      <c r="F19" s="72">
        <f t="shared" si="0"/>
        <v>0</v>
      </c>
    </row>
    <row r="20" spans="2:6" ht="24.75" customHeight="1" x14ac:dyDescent="0.25">
      <c r="B20" s="112" t="s">
        <v>82</v>
      </c>
      <c r="C20" s="104" t="s">
        <v>103</v>
      </c>
      <c r="D20" s="31">
        <v>400</v>
      </c>
      <c r="E20" s="122"/>
      <c r="F20" s="72">
        <f t="shared" si="0"/>
        <v>0</v>
      </c>
    </row>
    <row r="21" spans="2:6" ht="24.75" customHeight="1" x14ac:dyDescent="0.25">
      <c r="B21" s="113" t="s">
        <v>83</v>
      </c>
      <c r="C21" s="104" t="s">
        <v>103</v>
      </c>
      <c r="D21" s="32">
        <v>200</v>
      </c>
      <c r="E21" s="137"/>
      <c r="F21" s="72">
        <f t="shared" si="0"/>
        <v>0</v>
      </c>
    </row>
    <row r="22" spans="2:6" ht="24.75" customHeight="1" x14ac:dyDescent="0.25">
      <c r="B22" s="113" t="s">
        <v>352</v>
      </c>
      <c r="C22" s="104" t="s">
        <v>103</v>
      </c>
      <c r="D22" s="32">
        <v>2780</v>
      </c>
      <c r="E22" s="137"/>
      <c r="F22" s="72">
        <f t="shared" si="0"/>
        <v>0</v>
      </c>
    </row>
    <row r="23" spans="2:6" ht="24.75" customHeight="1" x14ac:dyDescent="0.25">
      <c r="B23" s="113" t="s">
        <v>353</v>
      </c>
      <c r="C23" s="104" t="s">
        <v>103</v>
      </c>
      <c r="D23" s="32">
        <v>1005</v>
      </c>
      <c r="E23" s="137"/>
      <c r="F23" s="72">
        <f t="shared" si="0"/>
        <v>0</v>
      </c>
    </row>
    <row r="24" spans="2:6" ht="24.75" customHeight="1" x14ac:dyDescent="0.25">
      <c r="B24" s="113" t="s">
        <v>354</v>
      </c>
      <c r="C24" s="104" t="s">
        <v>103</v>
      </c>
      <c r="D24" s="32">
        <v>40</v>
      </c>
      <c r="E24" s="137"/>
      <c r="F24" s="72">
        <f t="shared" si="0"/>
        <v>0</v>
      </c>
    </row>
    <row r="25" spans="2:6" ht="24.75" customHeight="1" x14ac:dyDescent="0.25">
      <c r="B25" s="113" t="s">
        <v>119</v>
      </c>
      <c r="C25" s="13" t="s">
        <v>106</v>
      </c>
      <c r="D25" s="32">
        <v>50</v>
      </c>
      <c r="E25" s="137"/>
      <c r="F25" s="72">
        <f t="shared" si="0"/>
        <v>0</v>
      </c>
    </row>
    <row r="26" spans="2:6" ht="24.75" customHeight="1" x14ac:dyDescent="0.25">
      <c r="B26" s="113" t="s">
        <v>118</v>
      </c>
      <c r="C26" s="13" t="s">
        <v>107</v>
      </c>
      <c r="D26" s="32">
        <v>30</v>
      </c>
      <c r="E26" s="138"/>
      <c r="F26" s="72">
        <f t="shared" si="0"/>
        <v>0</v>
      </c>
    </row>
    <row r="27" spans="2:6" ht="24.75" customHeight="1" x14ac:dyDescent="0.25">
      <c r="B27" s="113" t="s">
        <v>105</v>
      </c>
      <c r="C27" s="13" t="s">
        <v>107</v>
      </c>
      <c r="D27" s="32">
        <v>20</v>
      </c>
      <c r="E27" s="138"/>
      <c r="F27" s="72">
        <f t="shared" si="0"/>
        <v>0</v>
      </c>
    </row>
    <row r="28" spans="2:6" ht="24.75" customHeight="1" x14ac:dyDescent="0.25">
      <c r="B28" s="113" t="s">
        <v>84</v>
      </c>
      <c r="C28" s="13" t="s">
        <v>103</v>
      </c>
      <c r="D28" s="32">
        <v>1636</v>
      </c>
      <c r="E28" s="138"/>
      <c r="F28" s="72">
        <f t="shared" ref="F28:F39" si="1">D28*E28</f>
        <v>0</v>
      </c>
    </row>
    <row r="29" spans="2:6" ht="24.75" customHeight="1" x14ac:dyDescent="0.25">
      <c r="B29" s="242" t="s">
        <v>444</v>
      </c>
      <c r="C29" s="13" t="s">
        <v>386</v>
      </c>
      <c r="D29" s="32">
        <v>500</v>
      </c>
      <c r="E29" s="138"/>
      <c r="F29" s="79">
        <f t="shared" si="1"/>
        <v>0</v>
      </c>
    </row>
    <row r="30" spans="2:6" ht="24.75" customHeight="1" x14ac:dyDescent="0.25">
      <c r="B30" s="242" t="s">
        <v>445</v>
      </c>
      <c r="C30" s="13" t="s">
        <v>386</v>
      </c>
      <c r="D30" s="32">
        <v>500</v>
      </c>
      <c r="E30" s="138"/>
      <c r="F30" s="79">
        <f t="shared" si="1"/>
        <v>0</v>
      </c>
    </row>
    <row r="31" spans="2:6" ht="24.75" customHeight="1" x14ac:dyDescent="0.25">
      <c r="B31" s="113" t="s">
        <v>385</v>
      </c>
      <c r="C31" s="13" t="s">
        <v>386</v>
      </c>
      <c r="D31" s="135">
        <v>15192</v>
      </c>
      <c r="E31" s="138"/>
      <c r="F31" s="79">
        <f t="shared" si="1"/>
        <v>0</v>
      </c>
    </row>
    <row r="32" spans="2:6" ht="24.75" customHeight="1" x14ac:dyDescent="0.25">
      <c r="B32" s="242" t="s">
        <v>446</v>
      </c>
      <c r="C32" s="13" t="s">
        <v>386</v>
      </c>
      <c r="D32" s="32">
        <v>250</v>
      </c>
      <c r="E32" s="138"/>
      <c r="F32" s="79">
        <f t="shared" si="1"/>
        <v>0</v>
      </c>
    </row>
    <row r="33" spans="2:6" ht="24.75" customHeight="1" x14ac:dyDescent="0.25">
      <c r="B33" s="242" t="s">
        <v>447</v>
      </c>
      <c r="C33" s="13" t="s">
        <v>386</v>
      </c>
      <c r="D33" s="32">
        <v>250</v>
      </c>
      <c r="E33" s="138"/>
      <c r="F33" s="79">
        <f t="shared" si="1"/>
        <v>0</v>
      </c>
    </row>
    <row r="34" spans="2:6" ht="24.75" customHeight="1" x14ac:dyDescent="0.25">
      <c r="B34" s="113" t="s">
        <v>387</v>
      </c>
      <c r="C34" s="13" t="s">
        <v>386</v>
      </c>
      <c r="D34" s="135">
        <v>3060</v>
      </c>
      <c r="E34" s="138"/>
      <c r="F34" s="79">
        <f t="shared" si="1"/>
        <v>0</v>
      </c>
    </row>
    <row r="35" spans="2:6" ht="24.75" customHeight="1" x14ac:dyDescent="0.25">
      <c r="B35" s="113" t="s">
        <v>388</v>
      </c>
      <c r="C35" s="13" t="s">
        <v>386</v>
      </c>
      <c r="D35" s="32">
        <v>500</v>
      </c>
      <c r="E35" s="138"/>
      <c r="F35" s="79">
        <f t="shared" si="1"/>
        <v>0</v>
      </c>
    </row>
    <row r="36" spans="2:6" ht="24.75" customHeight="1" x14ac:dyDescent="0.25">
      <c r="B36" s="113" t="s">
        <v>389</v>
      </c>
      <c r="C36" s="13" t="s">
        <v>386</v>
      </c>
      <c r="D36" s="135">
        <v>4364</v>
      </c>
      <c r="E36" s="138"/>
      <c r="F36" s="79">
        <f t="shared" si="1"/>
        <v>0</v>
      </c>
    </row>
    <row r="37" spans="2:6" ht="24.75" customHeight="1" x14ac:dyDescent="0.25">
      <c r="B37" s="113" t="s">
        <v>390</v>
      </c>
      <c r="C37" s="13" t="s">
        <v>104</v>
      </c>
      <c r="D37" s="32">
        <v>400</v>
      </c>
      <c r="E37" s="138"/>
      <c r="F37" s="79">
        <f t="shared" si="1"/>
        <v>0</v>
      </c>
    </row>
    <row r="38" spans="2:6" ht="24.75" customHeight="1" x14ac:dyDescent="0.25">
      <c r="B38" s="113" t="s">
        <v>391</v>
      </c>
      <c r="C38" s="13" t="s">
        <v>104</v>
      </c>
      <c r="D38" s="32">
        <v>2000</v>
      </c>
      <c r="E38" s="138"/>
      <c r="F38" s="79">
        <f t="shared" si="1"/>
        <v>0</v>
      </c>
    </row>
    <row r="39" spans="2:6" ht="24.75" customHeight="1" thickBot="1" x14ac:dyDescent="0.3">
      <c r="B39" s="114" t="s">
        <v>392</v>
      </c>
      <c r="C39" s="109" t="s">
        <v>386</v>
      </c>
      <c r="D39" s="80">
        <v>1000</v>
      </c>
      <c r="E39" s="139"/>
      <c r="F39" s="141">
        <f t="shared" si="1"/>
        <v>0</v>
      </c>
    </row>
    <row r="40" spans="2:6" ht="24.65" customHeight="1" thickBot="1" x14ac:dyDescent="0.35">
      <c r="B40" s="64" t="s">
        <v>0</v>
      </c>
      <c r="C40" s="65" t="s">
        <v>1</v>
      </c>
      <c r="D40" s="58" t="s">
        <v>1</v>
      </c>
      <c r="E40" s="140" t="s">
        <v>1</v>
      </c>
      <c r="F40" s="142">
        <f>SUM(F16:F39)</f>
        <v>0</v>
      </c>
    </row>
    <row r="41" spans="2:6" x14ac:dyDescent="0.25">
      <c r="B41" s="10"/>
      <c r="C41" s="10"/>
      <c r="D41" s="10"/>
      <c r="E41" s="10"/>
      <c r="F41" s="10"/>
    </row>
    <row r="42" spans="2:6" x14ac:dyDescent="0.25">
      <c r="B42" s="10"/>
      <c r="C42" s="10"/>
      <c r="D42" s="10"/>
      <c r="E42" s="10"/>
      <c r="F42" s="10"/>
    </row>
  </sheetData>
  <protectedRanges>
    <protectedRange sqref="E6:E7" name="Oblast1"/>
    <protectedRange sqref="E16:E21" name="Oblast2"/>
    <protectedRange sqref="E22:E39" name="Oblast2_1"/>
  </protectedRanges>
  <customSheetViews>
    <customSheetView guid="{C501ED11-5C6A-4E55-83AF-DBD730D03330}" scale="75" topLeftCell="A10">
      <selection activeCell="P37" sqref="P37"/>
      <pageMargins left="0.78740157499999996" right="0.78740157499999996" top="0.984251969" bottom="0.984251969" header="0.4921259845" footer="0.4921259845"/>
      <pageSetup paperSize="9" orientation="landscape" r:id="rId1"/>
      <headerFooter alignWithMargins="0"/>
    </customSheetView>
    <customSheetView guid="{3D47E4BC-948D-4C9D-939A-6EE571623F01}" scale="75">
      <selection activeCell="E28" sqref="E28"/>
      <pageMargins left="0.78740157499999996" right="0.78740157499999996" top="0.984251969" bottom="0.984251969" header="0.4921259845" footer="0.4921259845"/>
      <pageSetup paperSize="9" scale="88" orientation="landscape" r:id="rId2"/>
      <headerFooter alignWithMargins="0"/>
    </customSheetView>
  </customSheetViews>
  <phoneticPr fontId="2" type="noConversion"/>
  <pageMargins left="0.78740157499999996" right="0.78740157499999996" top="0.984251969" bottom="0.984251969" header="0.4921259845" footer="0.4921259845"/>
  <pageSetup paperSize="9" scale="88" orientation="landscape" r:id="rId3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tabSelected="1" zoomScale="75" zoomScaleNormal="75" workbookViewId="0">
      <selection activeCell="V31" sqref="V31"/>
    </sheetView>
  </sheetViews>
  <sheetFormatPr defaultRowHeight="12.5" x14ac:dyDescent="0.25"/>
  <cols>
    <col min="1" max="1" width="2.453125" customWidth="1"/>
    <col min="8" max="8" width="9.1796875" customWidth="1"/>
    <col min="9" max="9" width="47.81640625" customWidth="1"/>
    <col min="10" max="10" width="15.81640625" customWidth="1"/>
    <col min="17" max="17" width="2.81640625" customWidth="1"/>
    <col min="18" max="18" width="11.1796875" customWidth="1"/>
  </cols>
  <sheetData>
    <row r="1" spans="2:10" ht="17.25" customHeight="1" x14ac:dyDescent="0.35">
      <c r="B1" s="2" t="s">
        <v>80</v>
      </c>
    </row>
    <row r="2" spans="2:10" ht="12" customHeight="1" thickBot="1" x14ac:dyDescent="0.45">
      <c r="B2" s="3"/>
    </row>
    <row r="3" spans="2:10" ht="31.75" customHeight="1" x14ac:dyDescent="0.25">
      <c r="B3" s="245" t="s">
        <v>116</v>
      </c>
      <c r="C3" s="246"/>
      <c r="D3" s="246"/>
      <c r="E3" s="246"/>
      <c r="F3" s="246"/>
      <c r="G3" s="246"/>
      <c r="H3" s="246"/>
      <c r="I3" s="247"/>
      <c r="J3" s="59">
        <f>'ZÁHON letní'!I94</f>
        <v>0</v>
      </c>
    </row>
    <row r="4" spans="2:10" ht="31.75" customHeight="1" x14ac:dyDescent="0.25">
      <c r="B4" s="254" t="s">
        <v>127</v>
      </c>
      <c r="C4" s="255"/>
      <c r="D4" s="255"/>
      <c r="E4" s="255"/>
      <c r="F4" s="255"/>
      <c r="G4" s="255"/>
      <c r="H4" s="255"/>
      <c r="I4" s="256"/>
      <c r="J4" s="60">
        <f>'ZÁHON jarní'!I27</f>
        <v>0</v>
      </c>
    </row>
    <row r="5" spans="2:10" ht="31.75" customHeight="1" x14ac:dyDescent="0.25">
      <c r="B5" s="251" t="s">
        <v>128</v>
      </c>
      <c r="C5" s="252"/>
      <c r="D5" s="252"/>
      <c r="E5" s="252"/>
      <c r="F5" s="252"/>
      <c r="G5" s="252"/>
      <c r="H5" s="252"/>
      <c r="I5" s="253"/>
      <c r="J5" s="60">
        <f>'ZÁHON jarní'!I52</f>
        <v>0</v>
      </c>
    </row>
    <row r="6" spans="2:10" ht="31.75" customHeight="1" x14ac:dyDescent="0.25">
      <c r="B6" s="251" t="s">
        <v>117</v>
      </c>
      <c r="C6" s="252"/>
      <c r="D6" s="252"/>
      <c r="E6" s="252"/>
      <c r="F6" s="252"/>
      <c r="G6" s="252"/>
      <c r="H6" s="252"/>
      <c r="I6" s="253"/>
      <c r="J6" s="60">
        <f>'ZÁHON podzim'!I16</f>
        <v>0</v>
      </c>
    </row>
    <row r="7" spans="2:10" ht="31.75" customHeight="1" x14ac:dyDescent="0.25">
      <c r="B7" s="248" t="s">
        <v>393</v>
      </c>
      <c r="C7" s="249"/>
      <c r="D7" s="249"/>
      <c r="E7" s="249"/>
      <c r="F7" s="249"/>
      <c r="G7" s="249"/>
      <c r="H7" s="249"/>
      <c r="I7" s="250"/>
      <c r="J7" s="60">
        <f>'ZÁHON trvalky'!E188</f>
        <v>0</v>
      </c>
    </row>
    <row r="8" spans="2:10" ht="31.75" customHeight="1" x14ac:dyDescent="0.25">
      <c r="B8" s="248" t="s">
        <v>394</v>
      </c>
      <c r="C8" s="249"/>
      <c r="D8" s="249"/>
      <c r="E8" s="249"/>
      <c r="F8" s="249"/>
      <c r="G8" s="249"/>
      <c r="H8" s="249"/>
      <c r="I8" s="250"/>
      <c r="J8" s="60">
        <f>'ZÁHON trvalky'!E196</f>
        <v>0</v>
      </c>
    </row>
    <row r="9" spans="2:10" ht="31.75" customHeight="1" x14ac:dyDescent="0.25">
      <c r="B9" s="248" t="s">
        <v>395</v>
      </c>
      <c r="C9" s="249"/>
      <c r="D9" s="249"/>
      <c r="E9" s="249"/>
      <c r="F9" s="249"/>
      <c r="G9" s="249"/>
      <c r="H9" s="249"/>
      <c r="I9" s="250"/>
      <c r="J9" s="60">
        <f>'Květinová socha jaro'!I24</f>
        <v>0</v>
      </c>
    </row>
    <row r="10" spans="2:10" ht="31.75" customHeight="1" x14ac:dyDescent="0.25">
      <c r="B10" s="248" t="s">
        <v>396</v>
      </c>
      <c r="C10" s="249"/>
      <c r="D10" s="249"/>
      <c r="E10" s="249"/>
      <c r="F10" s="249"/>
      <c r="G10" s="249"/>
      <c r="H10" s="249"/>
      <c r="I10" s="250"/>
      <c r="J10" s="60">
        <f>'Květinová socha jaro'!I34</f>
        <v>0</v>
      </c>
    </row>
    <row r="11" spans="2:10" ht="31.75" customHeight="1" x14ac:dyDescent="0.25">
      <c r="B11" s="248" t="s">
        <v>397</v>
      </c>
      <c r="C11" s="249"/>
      <c r="D11" s="249"/>
      <c r="E11" s="249"/>
      <c r="F11" s="249"/>
      <c r="G11" s="249"/>
      <c r="H11" s="249"/>
      <c r="I11" s="250"/>
      <c r="J11" s="60">
        <f>'Květinová socha jaro'!I48</f>
        <v>0</v>
      </c>
    </row>
    <row r="12" spans="2:10" ht="31.75" customHeight="1" x14ac:dyDescent="0.25">
      <c r="B12" s="248" t="s">
        <v>398</v>
      </c>
      <c r="C12" s="249"/>
      <c r="D12" s="249"/>
      <c r="E12" s="249"/>
      <c r="F12" s="249"/>
      <c r="G12" s="249"/>
      <c r="H12" s="249"/>
      <c r="I12" s="250"/>
      <c r="J12" s="60">
        <f>'Květinová socha jaro'!I59</f>
        <v>0</v>
      </c>
    </row>
    <row r="13" spans="2:10" ht="31.75" customHeight="1" x14ac:dyDescent="0.25">
      <c r="B13" s="248" t="s">
        <v>399</v>
      </c>
      <c r="C13" s="249"/>
      <c r="D13" s="249"/>
      <c r="E13" s="249"/>
      <c r="F13" s="249"/>
      <c r="G13" s="249"/>
      <c r="H13" s="249"/>
      <c r="I13" s="250"/>
      <c r="J13" s="60">
        <f>'Květinová socha léto'!I20</f>
        <v>0</v>
      </c>
    </row>
    <row r="14" spans="2:10" ht="31.75" customHeight="1" x14ac:dyDescent="0.25">
      <c r="B14" s="248" t="s">
        <v>400</v>
      </c>
      <c r="C14" s="249"/>
      <c r="D14" s="249"/>
      <c r="E14" s="249"/>
      <c r="F14" s="249"/>
      <c r="G14" s="249"/>
      <c r="H14" s="249"/>
      <c r="I14" s="250"/>
      <c r="J14" s="60">
        <f>'Květinová socha léto'!I92</f>
        <v>0</v>
      </c>
    </row>
    <row r="15" spans="2:10" ht="31.75" customHeight="1" x14ac:dyDescent="0.25">
      <c r="B15" s="251" t="s">
        <v>355</v>
      </c>
      <c r="C15" s="252"/>
      <c r="D15" s="252"/>
      <c r="E15" s="252"/>
      <c r="F15" s="252"/>
      <c r="G15" s="252"/>
      <c r="H15" s="252"/>
      <c r="I15" s="253"/>
      <c r="J15" s="60">
        <f>'závěs  3 N'!I29</f>
        <v>0</v>
      </c>
    </row>
    <row r="16" spans="2:10" ht="31.75" customHeight="1" x14ac:dyDescent="0.25">
      <c r="B16" s="251" t="s">
        <v>356</v>
      </c>
      <c r="C16" s="252"/>
      <c r="D16" s="252"/>
      <c r="E16" s="252"/>
      <c r="F16" s="252"/>
      <c r="G16" s="252"/>
      <c r="H16" s="252"/>
      <c r="I16" s="253"/>
      <c r="J16" s="60">
        <f>'závěs JIFLOR 600'!I29</f>
        <v>0</v>
      </c>
    </row>
    <row r="17" spans="2:10" ht="31.75" customHeight="1" x14ac:dyDescent="0.25">
      <c r="B17" s="251" t="s">
        <v>357</v>
      </c>
      <c r="C17" s="252"/>
      <c r="D17" s="252"/>
      <c r="E17" s="252"/>
      <c r="F17" s="252"/>
      <c r="G17" s="252"/>
      <c r="H17" s="252"/>
      <c r="I17" s="253"/>
      <c r="J17" s="60">
        <f>'závěs Jiflor 800'!I29</f>
        <v>0</v>
      </c>
    </row>
    <row r="18" spans="2:10" ht="31.75" customHeight="1" x14ac:dyDescent="0.25">
      <c r="B18" s="248" t="s">
        <v>358</v>
      </c>
      <c r="C18" s="249"/>
      <c r="D18" s="249"/>
      <c r="E18" s="249"/>
      <c r="F18" s="249"/>
      <c r="G18" s="249"/>
      <c r="H18" s="249"/>
      <c r="I18" s="250"/>
      <c r="J18" s="60">
        <f>'závěs Sifu'!I29</f>
        <v>0</v>
      </c>
    </row>
    <row r="19" spans="2:10" ht="31.75" customHeight="1" x14ac:dyDescent="0.25">
      <c r="B19" s="251" t="s">
        <v>359</v>
      </c>
      <c r="C19" s="252"/>
      <c r="D19" s="252"/>
      <c r="E19" s="252"/>
      <c r="F19" s="252"/>
      <c r="G19" s="252"/>
      <c r="H19" s="252"/>
      <c r="I19" s="253"/>
      <c r="J19" s="60">
        <f>věže!I22</f>
        <v>0</v>
      </c>
    </row>
    <row r="20" spans="2:10" ht="31.75" customHeight="1" x14ac:dyDescent="0.25">
      <c r="B20" s="251" t="s">
        <v>360</v>
      </c>
      <c r="C20" s="252"/>
      <c r="D20" s="252"/>
      <c r="E20" s="252"/>
      <c r="F20" s="252"/>
      <c r="G20" s="252"/>
      <c r="H20" s="252"/>
      <c r="I20" s="253"/>
      <c r="J20" s="61">
        <f>'služba,dodávka'!F8</f>
        <v>0</v>
      </c>
    </row>
    <row r="21" spans="2:10" ht="31.75" customHeight="1" thickBot="1" x14ac:dyDescent="0.3">
      <c r="B21" s="260" t="s">
        <v>361</v>
      </c>
      <c r="C21" s="261"/>
      <c r="D21" s="261"/>
      <c r="E21" s="261"/>
      <c r="F21" s="261"/>
      <c r="G21" s="261"/>
      <c r="H21" s="261"/>
      <c r="I21" s="262"/>
      <c r="J21" s="62">
        <f>'služba,dodávka'!F40</f>
        <v>0</v>
      </c>
    </row>
    <row r="22" spans="2:10" ht="31.75" customHeight="1" x14ac:dyDescent="0.3">
      <c r="B22" s="263" t="s">
        <v>78</v>
      </c>
      <c r="C22" s="264"/>
      <c r="D22" s="264"/>
      <c r="E22" s="264"/>
      <c r="F22" s="264"/>
      <c r="G22" s="264"/>
      <c r="H22" s="264"/>
      <c r="I22" s="265"/>
      <c r="J22" s="101">
        <f>SUM(J3:J21)</f>
        <v>0</v>
      </c>
    </row>
    <row r="23" spans="2:10" ht="31.75" customHeight="1" x14ac:dyDescent="0.3">
      <c r="B23" s="266" t="s">
        <v>362</v>
      </c>
      <c r="C23" s="267"/>
      <c r="D23" s="267"/>
      <c r="E23" s="267"/>
      <c r="F23" s="267"/>
      <c r="G23" s="267"/>
      <c r="H23" s="267"/>
      <c r="I23" s="268"/>
      <c r="J23" s="102">
        <f>J22*0.21</f>
        <v>0</v>
      </c>
    </row>
    <row r="24" spans="2:10" ht="31.75" customHeight="1" thickBot="1" x14ac:dyDescent="0.35">
      <c r="B24" s="257" t="s">
        <v>79</v>
      </c>
      <c r="C24" s="258"/>
      <c r="D24" s="258"/>
      <c r="E24" s="258"/>
      <c r="F24" s="258"/>
      <c r="G24" s="258"/>
      <c r="H24" s="258"/>
      <c r="I24" s="259"/>
      <c r="J24" s="103">
        <f>J22+J23</f>
        <v>0</v>
      </c>
    </row>
  </sheetData>
  <customSheetViews>
    <customSheetView guid="{C501ED11-5C6A-4E55-83AF-DBD730D03330}" scale="75">
      <selection activeCell="B15" sqref="B15:I15"/>
      <pageMargins left="0.78740157499999996" right="0.78740157499999996" top="0.984251969" bottom="0.984251969" header="0.4921259845" footer="0.4921259845"/>
      <pageSetup paperSize="9" orientation="landscape" r:id="rId1"/>
      <headerFooter alignWithMargins="0"/>
    </customSheetView>
    <customSheetView guid="{3D47E4BC-948D-4C9D-939A-6EE571623F01}" scale="75" topLeftCell="A13">
      <selection activeCell="V31" sqref="V31"/>
      <pageMargins left="0.78740157499999996" right="0.78740157499999996" top="0.984251969" bottom="0.984251969" header="0.4921259845" footer="0.4921259845"/>
      <pageSetup paperSize="9" scale="66" orientation="portrait" r:id="rId2"/>
      <headerFooter alignWithMargins="0"/>
    </customSheetView>
  </customSheetViews>
  <mergeCells count="22">
    <mergeCell ref="B19:I19"/>
    <mergeCell ref="B17:I17"/>
    <mergeCell ref="B18:I18"/>
    <mergeCell ref="B13:I13"/>
    <mergeCell ref="B11:I11"/>
    <mergeCell ref="B12:I12"/>
    <mergeCell ref="B14:I14"/>
    <mergeCell ref="B24:I24"/>
    <mergeCell ref="B21:I21"/>
    <mergeCell ref="B20:I20"/>
    <mergeCell ref="B22:I22"/>
    <mergeCell ref="B23:I23"/>
    <mergeCell ref="B3:I3"/>
    <mergeCell ref="B8:I8"/>
    <mergeCell ref="B15:I15"/>
    <mergeCell ref="B16:I16"/>
    <mergeCell ref="B7:I7"/>
    <mergeCell ref="B4:I4"/>
    <mergeCell ref="B10:I10"/>
    <mergeCell ref="B6:I6"/>
    <mergeCell ref="B9:I9"/>
    <mergeCell ref="B5:I5"/>
  </mergeCells>
  <phoneticPr fontId="2" type="noConversion"/>
  <pageMargins left="0.78740157499999996" right="0.78740157499999996" top="0.984251969" bottom="0.984251969" header="0.4921259845" footer="0.4921259845"/>
  <pageSetup paperSize="9" scale="66" orientation="portrait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="75" zoomScaleNormal="75" workbookViewId="0">
      <selection activeCell="I28" sqref="I28"/>
    </sheetView>
  </sheetViews>
  <sheetFormatPr defaultRowHeight="12.5" x14ac:dyDescent="0.25"/>
  <cols>
    <col min="1" max="1" width="1.54296875" customWidth="1"/>
    <col min="2" max="2" width="38.81640625" customWidth="1"/>
    <col min="3" max="3" width="21" customWidth="1"/>
    <col min="4" max="4" width="14.54296875" customWidth="1"/>
    <col min="5" max="8" width="21.81640625" customWidth="1"/>
    <col min="9" max="9" width="23.1796875" customWidth="1"/>
  </cols>
  <sheetData>
    <row r="1" spans="2:9" ht="20" x14ac:dyDescent="0.4">
      <c r="I1" s="24"/>
    </row>
    <row r="2" spans="2:9" ht="36" customHeight="1" x14ac:dyDescent="0.35">
      <c r="B2" s="2" t="s">
        <v>125</v>
      </c>
    </row>
    <row r="3" spans="2:9" ht="13.75" customHeight="1" x14ac:dyDescent="0.35">
      <c r="B3" s="2"/>
    </row>
    <row r="4" spans="2:9" ht="13" thickBot="1" x14ac:dyDescent="0.3"/>
    <row r="5" spans="2:9" ht="13.5" thickBot="1" x14ac:dyDescent="0.35">
      <c r="B5" s="95">
        <v>1</v>
      </c>
      <c r="C5" s="95">
        <v>2</v>
      </c>
      <c r="D5" s="95">
        <v>3</v>
      </c>
      <c r="E5" s="95">
        <v>4</v>
      </c>
      <c r="F5" s="95">
        <v>5</v>
      </c>
      <c r="G5" s="95">
        <v>6</v>
      </c>
      <c r="H5" s="95">
        <v>7</v>
      </c>
      <c r="I5" s="95">
        <v>8</v>
      </c>
    </row>
    <row r="6" spans="2:9" ht="140.25" customHeight="1" thickBot="1" x14ac:dyDescent="0.3">
      <c r="B6" s="91" t="s">
        <v>85</v>
      </c>
      <c r="C6" s="92" t="s">
        <v>87</v>
      </c>
      <c r="D6" s="91" t="s">
        <v>86</v>
      </c>
      <c r="E6" s="91" t="s">
        <v>366</v>
      </c>
      <c r="F6" s="93" t="s">
        <v>370</v>
      </c>
      <c r="G6" s="93" t="s">
        <v>89</v>
      </c>
      <c r="H6" s="91" t="s">
        <v>371</v>
      </c>
      <c r="I6" s="91" t="s">
        <v>369</v>
      </c>
    </row>
    <row r="7" spans="2:9" ht="27" customHeight="1" x14ac:dyDescent="0.25">
      <c r="B7" s="178" t="s">
        <v>442</v>
      </c>
      <c r="C7" s="181">
        <v>30</v>
      </c>
      <c r="D7" s="182"/>
      <c r="E7" s="63">
        <f>C7*F7</f>
        <v>1350</v>
      </c>
      <c r="F7" s="183">
        <v>45</v>
      </c>
      <c r="G7" s="184"/>
      <c r="H7" s="185">
        <f>F7*G7*16</f>
        <v>0</v>
      </c>
      <c r="I7" s="186">
        <f>D7*F7+H7</f>
        <v>0</v>
      </c>
    </row>
    <row r="8" spans="2:9" ht="27" customHeight="1" x14ac:dyDescent="0.25">
      <c r="B8" s="179" t="s">
        <v>443</v>
      </c>
      <c r="C8" s="187">
        <v>15</v>
      </c>
      <c r="D8" s="128"/>
      <c r="E8" s="30">
        <f t="shared" ref="E8:E10" si="0">C8*F8</f>
        <v>675</v>
      </c>
      <c r="F8" s="82">
        <v>45</v>
      </c>
      <c r="G8" s="126"/>
      <c r="H8" s="180">
        <f t="shared" ref="H8:H9" si="1">F8*G8*16</f>
        <v>0</v>
      </c>
      <c r="I8" s="177">
        <f t="shared" ref="I8:I9" si="2">D8*F8+H8</f>
        <v>0</v>
      </c>
    </row>
    <row r="9" spans="2:9" ht="27" customHeight="1" x14ac:dyDescent="0.25">
      <c r="B9" s="106" t="s">
        <v>129</v>
      </c>
      <c r="C9" s="188">
        <v>50</v>
      </c>
      <c r="D9" s="128"/>
      <c r="E9" s="30">
        <f t="shared" si="0"/>
        <v>5250</v>
      </c>
      <c r="F9" s="52">
        <v>105</v>
      </c>
      <c r="G9" s="126"/>
      <c r="H9" s="180">
        <f t="shared" si="1"/>
        <v>0</v>
      </c>
      <c r="I9" s="177">
        <f t="shared" si="2"/>
        <v>0</v>
      </c>
    </row>
    <row r="10" spans="2:9" ht="27" customHeight="1" x14ac:dyDescent="0.35">
      <c r="B10" s="88" t="s">
        <v>409</v>
      </c>
      <c r="C10" s="189">
        <v>100</v>
      </c>
      <c r="D10" s="128"/>
      <c r="E10" s="30">
        <f t="shared" si="0"/>
        <v>1500</v>
      </c>
      <c r="F10" s="42">
        <v>15</v>
      </c>
      <c r="G10" s="127"/>
      <c r="H10" s="70">
        <f t="shared" ref="H10:H26" si="3">F10*G10*16</f>
        <v>0</v>
      </c>
      <c r="I10" s="177">
        <f t="shared" ref="I10:I26" si="4">D10*F10+H10</f>
        <v>0</v>
      </c>
    </row>
    <row r="11" spans="2:9" ht="27" customHeight="1" x14ac:dyDescent="0.25">
      <c r="B11" s="84" t="s">
        <v>47</v>
      </c>
      <c r="C11" s="132">
        <v>100</v>
      </c>
      <c r="D11" s="128"/>
      <c r="E11" s="41">
        <f t="shared" ref="E11:E26" si="5">C11*F11</f>
        <v>4600</v>
      </c>
      <c r="F11" s="50">
        <v>46</v>
      </c>
      <c r="G11" s="127"/>
      <c r="H11" s="70">
        <f t="shared" si="3"/>
        <v>0</v>
      </c>
      <c r="I11" s="177">
        <f t="shared" si="4"/>
        <v>0</v>
      </c>
    </row>
    <row r="12" spans="2:9" ht="27" customHeight="1" x14ac:dyDescent="0.35">
      <c r="B12" s="87" t="s">
        <v>237</v>
      </c>
      <c r="C12" s="132">
        <v>100</v>
      </c>
      <c r="D12" s="128"/>
      <c r="E12" s="41">
        <f t="shared" si="5"/>
        <v>2000</v>
      </c>
      <c r="F12" s="50">
        <v>20</v>
      </c>
      <c r="G12" s="127"/>
      <c r="H12" s="70">
        <f t="shared" si="3"/>
        <v>0</v>
      </c>
      <c r="I12" s="177">
        <f t="shared" si="4"/>
        <v>0</v>
      </c>
    </row>
    <row r="13" spans="2:9" ht="27" customHeight="1" x14ac:dyDescent="0.35">
      <c r="B13" s="87" t="s">
        <v>410</v>
      </c>
      <c r="C13" s="132">
        <v>100</v>
      </c>
      <c r="D13" s="128"/>
      <c r="E13" s="41">
        <f t="shared" si="5"/>
        <v>2200</v>
      </c>
      <c r="F13" s="50">
        <v>22</v>
      </c>
      <c r="G13" s="127"/>
      <c r="H13" s="70">
        <f t="shared" si="3"/>
        <v>0</v>
      </c>
      <c r="I13" s="177">
        <f t="shared" si="4"/>
        <v>0</v>
      </c>
    </row>
    <row r="14" spans="2:9" ht="27" customHeight="1" x14ac:dyDescent="0.25">
      <c r="B14" s="84" t="s">
        <v>48</v>
      </c>
      <c r="C14" s="132">
        <v>50</v>
      </c>
      <c r="D14" s="128"/>
      <c r="E14" s="41">
        <f t="shared" si="5"/>
        <v>6650</v>
      </c>
      <c r="F14" s="50">
        <v>133</v>
      </c>
      <c r="G14" s="127"/>
      <c r="H14" s="70">
        <f t="shared" si="3"/>
        <v>0</v>
      </c>
      <c r="I14" s="177">
        <f t="shared" si="4"/>
        <v>0</v>
      </c>
    </row>
    <row r="15" spans="2:9" ht="27" customHeight="1" x14ac:dyDescent="0.35">
      <c r="B15" s="88" t="s">
        <v>411</v>
      </c>
      <c r="C15" s="132">
        <v>100</v>
      </c>
      <c r="D15" s="128"/>
      <c r="E15" s="41">
        <f t="shared" si="5"/>
        <v>2200</v>
      </c>
      <c r="F15" s="50">
        <v>22</v>
      </c>
      <c r="G15" s="127"/>
      <c r="H15" s="70">
        <f t="shared" si="3"/>
        <v>0</v>
      </c>
      <c r="I15" s="177">
        <f t="shared" si="4"/>
        <v>0</v>
      </c>
    </row>
    <row r="16" spans="2:9" ht="27" customHeight="1" x14ac:dyDescent="0.25">
      <c r="B16" s="84" t="s">
        <v>50</v>
      </c>
      <c r="C16" s="132">
        <v>100</v>
      </c>
      <c r="D16" s="128"/>
      <c r="E16" s="41">
        <f t="shared" si="5"/>
        <v>2700</v>
      </c>
      <c r="F16" s="50">
        <v>27</v>
      </c>
      <c r="G16" s="127"/>
      <c r="H16" s="70">
        <f t="shared" si="3"/>
        <v>0</v>
      </c>
      <c r="I16" s="177">
        <f t="shared" si="4"/>
        <v>0</v>
      </c>
    </row>
    <row r="17" spans="2:9" ht="27" customHeight="1" x14ac:dyDescent="0.25">
      <c r="B17" s="84" t="s">
        <v>55</v>
      </c>
      <c r="C17" s="132">
        <v>50</v>
      </c>
      <c r="D17" s="128"/>
      <c r="E17" s="41">
        <f t="shared" si="5"/>
        <v>1350</v>
      </c>
      <c r="F17" s="50">
        <v>27</v>
      </c>
      <c r="G17" s="127"/>
      <c r="H17" s="70">
        <f t="shared" si="3"/>
        <v>0</v>
      </c>
      <c r="I17" s="177">
        <f t="shared" si="4"/>
        <v>0</v>
      </c>
    </row>
    <row r="18" spans="2:9" ht="27" customHeight="1" x14ac:dyDescent="0.25">
      <c r="B18" s="84" t="s">
        <v>49</v>
      </c>
      <c r="C18" s="132">
        <v>50</v>
      </c>
      <c r="D18" s="128"/>
      <c r="E18" s="41">
        <f t="shared" si="5"/>
        <v>9750</v>
      </c>
      <c r="F18" s="50">
        <v>195</v>
      </c>
      <c r="G18" s="127"/>
      <c r="H18" s="70">
        <f t="shared" si="3"/>
        <v>0</v>
      </c>
      <c r="I18" s="177">
        <f t="shared" si="4"/>
        <v>0</v>
      </c>
    </row>
    <row r="19" spans="2:9" ht="27" customHeight="1" x14ac:dyDescent="0.25">
      <c r="B19" s="84" t="s">
        <v>49</v>
      </c>
      <c r="C19" s="132">
        <v>30</v>
      </c>
      <c r="D19" s="128"/>
      <c r="E19" s="41">
        <f t="shared" si="5"/>
        <v>5400</v>
      </c>
      <c r="F19" s="50">
        <v>180</v>
      </c>
      <c r="G19" s="127"/>
      <c r="H19" s="70">
        <f t="shared" si="3"/>
        <v>0</v>
      </c>
      <c r="I19" s="177">
        <f t="shared" si="4"/>
        <v>0</v>
      </c>
    </row>
    <row r="20" spans="2:9" ht="27" customHeight="1" x14ac:dyDescent="0.35">
      <c r="B20" s="88" t="s">
        <v>412</v>
      </c>
      <c r="C20" s="132">
        <v>100</v>
      </c>
      <c r="D20" s="128"/>
      <c r="E20" s="41">
        <f t="shared" si="5"/>
        <v>2500</v>
      </c>
      <c r="F20" s="50">
        <v>25</v>
      </c>
      <c r="G20" s="127"/>
      <c r="H20" s="70">
        <f t="shared" si="3"/>
        <v>0</v>
      </c>
      <c r="I20" s="177">
        <f t="shared" si="4"/>
        <v>0</v>
      </c>
    </row>
    <row r="21" spans="2:9" ht="27" customHeight="1" x14ac:dyDescent="0.25">
      <c r="B21" s="84" t="s">
        <v>51</v>
      </c>
      <c r="C21" s="132">
        <v>100</v>
      </c>
      <c r="D21" s="128"/>
      <c r="E21" s="41">
        <f t="shared" si="5"/>
        <v>1700</v>
      </c>
      <c r="F21" s="50">
        <v>17</v>
      </c>
      <c r="G21" s="127"/>
      <c r="H21" s="70">
        <f t="shared" si="3"/>
        <v>0</v>
      </c>
      <c r="I21" s="177">
        <f t="shared" si="4"/>
        <v>0</v>
      </c>
    </row>
    <row r="22" spans="2:9" ht="27" customHeight="1" x14ac:dyDescent="0.25">
      <c r="B22" s="84" t="s">
        <v>52</v>
      </c>
      <c r="C22" s="132">
        <v>100</v>
      </c>
      <c r="D22" s="128"/>
      <c r="E22" s="41">
        <f t="shared" si="5"/>
        <v>2000</v>
      </c>
      <c r="F22" s="50">
        <v>20</v>
      </c>
      <c r="G22" s="127"/>
      <c r="H22" s="70">
        <f t="shared" si="3"/>
        <v>0</v>
      </c>
      <c r="I22" s="177">
        <f t="shared" si="4"/>
        <v>0</v>
      </c>
    </row>
    <row r="23" spans="2:9" ht="27" customHeight="1" x14ac:dyDescent="0.25">
      <c r="B23" s="84" t="s">
        <v>53</v>
      </c>
      <c r="C23" s="132">
        <v>50</v>
      </c>
      <c r="D23" s="128"/>
      <c r="E23" s="41">
        <f t="shared" si="5"/>
        <v>107950</v>
      </c>
      <c r="F23" s="50">
        <v>2159</v>
      </c>
      <c r="G23" s="127"/>
      <c r="H23" s="70">
        <f t="shared" si="3"/>
        <v>0</v>
      </c>
      <c r="I23" s="177">
        <f t="shared" si="4"/>
        <v>0</v>
      </c>
    </row>
    <row r="24" spans="2:9" ht="27" customHeight="1" x14ac:dyDescent="0.25">
      <c r="B24" s="84" t="s">
        <v>53</v>
      </c>
      <c r="C24" s="132">
        <v>30</v>
      </c>
      <c r="D24" s="128"/>
      <c r="E24" s="41">
        <f t="shared" si="5"/>
        <v>18600</v>
      </c>
      <c r="F24" s="50">
        <v>620</v>
      </c>
      <c r="G24" s="127"/>
      <c r="H24" s="70">
        <f t="shared" si="3"/>
        <v>0</v>
      </c>
      <c r="I24" s="177">
        <f t="shared" si="4"/>
        <v>0</v>
      </c>
    </row>
    <row r="25" spans="2:9" ht="27" customHeight="1" x14ac:dyDescent="0.25">
      <c r="B25" s="243" t="s">
        <v>333</v>
      </c>
      <c r="C25" s="132">
        <v>50</v>
      </c>
      <c r="D25" s="128"/>
      <c r="E25" s="41">
        <f t="shared" si="5"/>
        <v>5000</v>
      </c>
      <c r="F25" s="50">
        <v>100</v>
      </c>
      <c r="G25" s="127"/>
      <c r="H25" s="70">
        <f t="shared" si="3"/>
        <v>0</v>
      </c>
      <c r="I25" s="177">
        <f t="shared" si="4"/>
        <v>0</v>
      </c>
    </row>
    <row r="26" spans="2:9" ht="27" customHeight="1" thickBot="1" x14ac:dyDescent="0.3">
      <c r="B26" s="84" t="s">
        <v>56</v>
      </c>
      <c r="C26" s="132">
        <v>50</v>
      </c>
      <c r="D26" s="172"/>
      <c r="E26" s="41">
        <f t="shared" si="5"/>
        <v>38000</v>
      </c>
      <c r="F26" s="174">
        <v>760</v>
      </c>
      <c r="G26" s="175"/>
      <c r="H26" s="176">
        <f t="shared" si="3"/>
        <v>0</v>
      </c>
      <c r="I26" s="177">
        <f t="shared" si="4"/>
        <v>0</v>
      </c>
    </row>
    <row r="27" spans="2:9" ht="28" customHeight="1" thickBot="1" x14ac:dyDescent="0.35">
      <c r="B27" s="95" t="s">
        <v>0</v>
      </c>
      <c r="C27" s="164" t="s">
        <v>1</v>
      </c>
      <c r="D27" s="51" t="s">
        <v>1</v>
      </c>
      <c r="E27" s="51" t="s">
        <v>1</v>
      </c>
      <c r="F27" s="51" t="s">
        <v>1</v>
      </c>
      <c r="G27" s="51" t="s">
        <v>1</v>
      </c>
      <c r="H27" s="73" t="s">
        <v>1</v>
      </c>
      <c r="I27" s="94">
        <f>SUM(I7:I26)</f>
        <v>0</v>
      </c>
    </row>
    <row r="28" spans="2:9" x14ac:dyDescent="0.25">
      <c r="E28" s="49"/>
      <c r="F28" s="49"/>
    </row>
    <row r="29" spans="2:9" x14ac:dyDescent="0.25">
      <c r="D29" s="125"/>
      <c r="E29" s="49"/>
      <c r="F29" s="49"/>
    </row>
    <row r="30" spans="2:9" x14ac:dyDescent="0.25">
      <c r="E30" s="49"/>
      <c r="F30" s="49"/>
    </row>
    <row r="42" spans="1:9" ht="20" x14ac:dyDescent="0.4">
      <c r="I42" s="24"/>
    </row>
    <row r="43" spans="1:9" ht="29.25" customHeight="1" x14ac:dyDescent="0.35">
      <c r="B43" s="2" t="s">
        <v>126</v>
      </c>
    </row>
    <row r="44" spans="1:9" ht="13" thickBot="1" x14ac:dyDescent="0.3"/>
    <row r="45" spans="1:9" ht="13.5" thickBot="1" x14ac:dyDescent="0.35">
      <c r="B45" s="1">
        <v>1</v>
      </c>
      <c r="C45" s="1">
        <v>2</v>
      </c>
      <c r="D45" s="1">
        <v>3</v>
      </c>
      <c r="E45" s="1">
        <v>4</v>
      </c>
      <c r="F45" s="1">
        <v>5</v>
      </c>
      <c r="G45" s="1">
        <v>6</v>
      </c>
      <c r="H45" s="1">
        <v>7</v>
      </c>
      <c r="I45" s="1">
        <v>8</v>
      </c>
    </row>
    <row r="46" spans="1:9" ht="141" customHeight="1" thickBot="1" x14ac:dyDescent="0.3">
      <c r="B46" s="91" t="s">
        <v>85</v>
      </c>
      <c r="C46" s="92" t="s">
        <v>87</v>
      </c>
      <c r="D46" s="91" t="s">
        <v>86</v>
      </c>
      <c r="E46" s="91" t="s">
        <v>366</v>
      </c>
      <c r="F46" s="93" t="s">
        <v>370</v>
      </c>
      <c r="G46" s="93" t="s">
        <v>89</v>
      </c>
      <c r="H46" s="91" t="s">
        <v>372</v>
      </c>
      <c r="I46" s="91" t="s">
        <v>369</v>
      </c>
    </row>
    <row r="47" spans="1:9" ht="26.25" customHeight="1" x14ac:dyDescent="0.25">
      <c r="A47" s="27"/>
      <c r="B47" s="28" t="s">
        <v>129</v>
      </c>
      <c r="C47" s="147">
        <v>50</v>
      </c>
      <c r="D47" s="143"/>
      <c r="E47" s="38">
        <f>F47*C47</f>
        <v>7500</v>
      </c>
      <c r="F47" s="38">
        <v>150</v>
      </c>
      <c r="G47" s="148"/>
      <c r="H47" s="190">
        <f>F47*G47*6</f>
        <v>0</v>
      </c>
      <c r="I47" s="191">
        <f>D47*F47+H47</f>
        <v>0</v>
      </c>
    </row>
    <row r="48" spans="1:9" ht="27" customHeight="1" x14ac:dyDescent="0.25">
      <c r="B48" s="6" t="s">
        <v>54</v>
      </c>
      <c r="C48" s="7">
        <v>50</v>
      </c>
      <c r="D48" s="149"/>
      <c r="E48" s="41">
        <f>C48*F48</f>
        <v>7000</v>
      </c>
      <c r="F48" s="52">
        <v>140</v>
      </c>
      <c r="G48" s="148"/>
      <c r="H48" s="190">
        <f>F48*G48*6</f>
        <v>0</v>
      </c>
      <c r="I48" s="191">
        <f>D48*F48+H48</f>
        <v>0</v>
      </c>
    </row>
    <row r="49" spans="2:9" ht="27" customHeight="1" x14ac:dyDescent="0.25">
      <c r="B49" s="5" t="s">
        <v>55</v>
      </c>
      <c r="C49" s="8">
        <v>50</v>
      </c>
      <c r="D49" s="149"/>
      <c r="E49" s="41">
        <f>C49*F49</f>
        <v>2200</v>
      </c>
      <c r="F49" s="50">
        <v>44</v>
      </c>
      <c r="G49" s="161"/>
      <c r="H49" s="190">
        <f>F49*G49*6</f>
        <v>0</v>
      </c>
      <c r="I49" s="191">
        <f>D49*F49+H49</f>
        <v>0</v>
      </c>
    </row>
    <row r="50" spans="2:9" ht="27" customHeight="1" x14ac:dyDescent="0.25">
      <c r="B50" s="244" t="s">
        <v>333</v>
      </c>
      <c r="C50" s="8">
        <v>50</v>
      </c>
      <c r="D50" s="149"/>
      <c r="E50" s="41">
        <f t="shared" ref="E50:E51" si="6">C50*F50</f>
        <v>3350</v>
      </c>
      <c r="F50" s="50">
        <v>67</v>
      </c>
      <c r="G50" s="161"/>
      <c r="H50" s="190">
        <f t="shared" ref="H50:H51" si="7">F50*G50*6</f>
        <v>0</v>
      </c>
      <c r="I50" s="191">
        <f t="shared" ref="I50:I51" si="8">D50*F50+H50</f>
        <v>0</v>
      </c>
    </row>
    <row r="51" spans="2:9" ht="27" customHeight="1" thickBot="1" x14ac:dyDescent="0.3">
      <c r="B51" s="5" t="s">
        <v>56</v>
      </c>
      <c r="C51" s="8">
        <v>50</v>
      </c>
      <c r="D51" s="149"/>
      <c r="E51" s="41">
        <f t="shared" si="6"/>
        <v>33500</v>
      </c>
      <c r="F51" s="50">
        <v>670</v>
      </c>
      <c r="G51" s="161"/>
      <c r="H51" s="190">
        <f t="shared" si="7"/>
        <v>0</v>
      </c>
      <c r="I51" s="191">
        <f t="shared" si="8"/>
        <v>0</v>
      </c>
    </row>
    <row r="52" spans="2:9" ht="27" customHeight="1" thickBot="1" x14ac:dyDescent="0.35">
      <c r="B52" s="1" t="s">
        <v>0</v>
      </c>
      <c r="C52" s="17" t="s">
        <v>1</v>
      </c>
      <c r="D52" s="18" t="s">
        <v>1</v>
      </c>
      <c r="E52" s="18" t="s">
        <v>1</v>
      </c>
      <c r="F52" s="18" t="s">
        <v>1</v>
      </c>
      <c r="G52" s="18" t="s">
        <v>1</v>
      </c>
      <c r="H52" s="73" t="s">
        <v>1</v>
      </c>
      <c r="I52" s="74">
        <f>SUM(I47:I51)</f>
        <v>0</v>
      </c>
    </row>
    <row r="53" spans="2:9" x14ac:dyDescent="0.25">
      <c r="E53" s="49"/>
      <c r="F53" s="49"/>
    </row>
    <row r="54" spans="2:9" x14ac:dyDescent="0.25">
      <c r="E54" s="49"/>
      <c r="F54" s="49"/>
    </row>
  </sheetData>
  <protectedRanges>
    <protectedRange sqref="D17" name="Oblast1_1"/>
    <protectedRange sqref="D20 D7:D16" name="Oblast1_2"/>
    <protectedRange sqref="D18:D19 D21:D26" name="Oblast1_3"/>
    <protectedRange sqref="G8:G26" name="Oblast2"/>
    <protectedRange sqref="D47:D51" name="Oblast3"/>
    <protectedRange sqref="G47:G51" name="Oblast4"/>
  </protectedRanges>
  <customSheetViews>
    <customSheetView guid="{C501ED11-5C6A-4E55-83AF-DBD730D03330}" scale="75">
      <selection activeCell="C40" sqref="C40"/>
      <pageMargins left="0.78740157499999996" right="0.78740157499999996" top="0.984251969" bottom="0.984251969" header="0.4921259845" footer="0.4921259845"/>
      <pageSetup paperSize="9" orientation="landscape" r:id="rId1"/>
      <headerFooter alignWithMargins="0"/>
    </customSheetView>
    <customSheetView guid="{3D47E4BC-948D-4C9D-939A-6EE571623F01}" scale="75" topLeftCell="A52">
      <selection activeCell="B7" sqref="B7:C8"/>
      <rowBreaks count="1" manualBreakCount="1">
        <brk id="27" max="16383" man="1"/>
      </rowBreaks>
      <pageMargins left="0.78740157499999996" right="0.78740157499999996" top="0.984251969" bottom="0.984251969" header="0.4921259845" footer="0.4921259845"/>
      <pageSetup paperSize="9" scale="64" orientation="landscape" r:id="rId2"/>
      <headerFooter alignWithMargins="0"/>
    </customSheetView>
  </customSheetViews>
  <phoneticPr fontId="2" type="noConversion"/>
  <pageMargins left="0.78740157499999996" right="0.78740157499999996" top="0.984251969" bottom="0.984251969" header="0.4921259845" footer="0.4921259845"/>
  <pageSetup paperSize="9" scale="64" orientation="landscape" r:id="rId3"/>
  <headerFooter alignWithMargins="0"/>
  <rowBreaks count="1" manualBreakCount="1"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"/>
  <sheetViews>
    <sheetView topLeftCell="A11" zoomScale="75" zoomScaleNormal="75" workbookViewId="0">
      <selection activeCell="G6" sqref="G6:G15"/>
    </sheetView>
  </sheetViews>
  <sheetFormatPr defaultRowHeight="12.5" x14ac:dyDescent="0.25"/>
  <cols>
    <col min="1" max="1" width="1.54296875" customWidth="1"/>
    <col min="2" max="2" width="30.1796875" customWidth="1"/>
    <col min="3" max="3" width="21" customWidth="1"/>
    <col min="4" max="4" width="14.54296875" customWidth="1"/>
    <col min="5" max="8" width="21.81640625" customWidth="1"/>
    <col min="9" max="9" width="23.1796875" customWidth="1"/>
  </cols>
  <sheetData>
    <row r="2" spans="2:9" ht="36" customHeight="1" x14ac:dyDescent="0.35">
      <c r="B2" s="2" t="s">
        <v>115</v>
      </c>
    </row>
    <row r="3" spans="2:9" ht="13" thickBot="1" x14ac:dyDescent="0.3"/>
    <row r="4" spans="2:9" ht="13.5" thickBot="1" x14ac:dyDescent="0.35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</row>
    <row r="5" spans="2:9" ht="136.5" customHeight="1" thickBot="1" x14ac:dyDescent="0.3">
      <c r="B5" s="91" t="s">
        <v>93</v>
      </c>
      <c r="C5" s="92" t="s">
        <v>94</v>
      </c>
      <c r="D5" s="91" t="s">
        <v>95</v>
      </c>
      <c r="E5" s="91" t="s">
        <v>373</v>
      </c>
      <c r="F5" s="91" t="s">
        <v>374</v>
      </c>
      <c r="G5" s="93" t="s">
        <v>96</v>
      </c>
      <c r="H5" s="91" t="s">
        <v>375</v>
      </c>
      <c r="I5" s="91" t="s">
        <v>369</v>
      </c>
    </row>
    <row r="6" spans="2:9" ht="27" customHeight="1" x14ac:dyDescent="0.25">
      <c r="B6" s="192" t="s">
        <v>69</v>
      </c>
      <c r="C6" s="129">
        <v>18</v>
      </c>
      <c r="D6" s="145"/>
      <c r="E6" s="151">
        <f>C6*F6</f>
        <v>2592</v>
      </c>
      <c r="F6" s="130">
        <v>144</v>
      </c>
      <c r="G6" s="143"/>
      <c r="H6" s="131">
        <f>F6*G6*9</f>
        <v>0</v>
      </c>
      <c r="I6" s="71">
        <f>D6*F6+H6</f>
        <v>0</v>
      </c>
    </row>
    <row r="7" spans="2:9" ht="27" customHeight="1" x14ac:dyDescent="0.25">
      <c r="B7" s="9" t="s">
        <v>70</v>
      </c>
      <c r="C7" s="132">
        <v>30</v>
      </c>
      <c r="D7" s="146"/>
      <c r="E7" s="41">
        <f t="shared" ref="E7:E15" si="0">C7*F7</f>
        <v>1680</v>
      </c>
      <c r="F7" s="16">
        <v>56</v>
      </c>
      <c r="G7" s="144"/>
      <c r="H7" s="70">
        <f t="shared" ref="H7:H15" si="1">F7*G7*9</f>
        <v>0</v>
      </c>
      <c r="I7" s="72">
        <f t="shared" ref="I7:I15" si="2">D7*F7+H7</f>
        <v>0</v>
      </c>
    </row>
    <row r="8" spans="2:9" ht="27" customHeight="1" x14ac:dyDescent="0.25">
      <c r="B8" s="9" t="s">
        <v>71</v>
      </c>
      <c r="C8" s="132">
        <v>40</v>
      </c>
      <c r="D8" s="146"/>
      <c r="E8" s="41">
        <f t="shared" si="0"/>
        <v>12600</v>
      </c>
      <c r="F8" s="16">
        <v>315</v>
      </c>
      <c r="G8" s="144"/>
      <c r="H8" s="70">
        <f t="shared" si="1"/>
        <v>0</v>
      </c>
      <c r="I8" s="72">
        <f t="shared" si="2"/>
        <v>0</v>
      </c>
    </row>
    <row r="9" spans="2:9" ht="27" customHeight="1" x14ac:dyDescent="0.25">
      <c r="B9" s="9" t="s">
        <v>72</v>
      </c>
      <c r="C9" s="132">
        <v>35</v>
      </c>
      <c r="D9" s="146"/>
      <c r="E9" s="41">
        <f t="shared" si="0"/>
        <v>875</v>
      </c>
      <c r="F9" s="16">
        <v>25</v>
      </c>
      <c r="G9" s="144"/>
      <c r="H9" s="70">
        <f t="shared" si="1"/>
        <v>0</v>
      </c>
      <c r="I9" s="72">
        <f t="shared" si="2"/>
        <v>0</v>
      </c>
    </row>
    <row r="10" spans="2:9" ht="27" customHeight="1" x14ac:dyDescent="0.25">
      <c r="B10" s="9" t="s">
        <v>73</v>
      </c>
      <c r="C10" s="132">
        <v>40</v>
      </c>
      <c r="D10" s="146"/>
      <c r="E10" s="41">
        <f t="shared" si="0"/>
        <v>4920</v>
      </c>
      <c r="F10" s="16">
        <v>123</v>
      </c>
      <c r="G10" s="144"/>
      <c r="H10" s="70">
        <f t="shared" si="1"/>
        <v>0</v>
      </c>
      <c r="I10" s="72">
        <f t="shared" si="2"/>
        <v>0</v>
      </c>
    </row>
    <row r="11" spans="2:9" ht="27" customHeight="1" x14ac:dyDescent="0.25">
      <c r="B11" s="9" t="s">
        <v>124</v>
      </c>
      <c r="C11" s="132">
        <v>40</v>
      </c>
      <c r="D11" s="146"/>
      <c r="E11" s="41">
        <f t="shared" si="0"/>
        <v>3960</v>
      </c>
      <c r="F11" s="16">
        <v>99</v>
      </c>
      <c r="G11" s="144"/>
      <c r="H11" s="70">
        <f t="shared" si="1"/>
        <v>0</v>
      </c>
      <c r="I11" s="72">
        <f t="shared" si="2"/>
        <v>0</v>
      </c>
    </row>
    <row r="12" spans="2:9" ht="27" customHeight="1" x14ac:dyDescent="0.25">
      <c r="B12" s="9" t="s">
        <v>74</v>
      </c>
      <c r="C12" s="132">
        <v>35</v>
      </c>
      <c r="D12" s="146"/>
      <c r="E12" s="41">
        <f t="shared" si="0"/>
        <v>420</v>
      </c>
      <c r="F12" s="16">
        <v>12</v>
      </c>
      <c r="G12" s="144"/>
      <c r="H12" s="70">
        <f t="shared" si="1"/>
        <v>0</v>
      </c>
      <c r="I12" s="72">
        <f t="shared" si="2"/>
        <v>0</v>
      </c>
    </row>
    <row r="13" spans="2:9" ht="27" customHeight="1" x14ac:dyDescent="0.25">
      <c r="B13" s="9" t="s">
        <v>75</v>
      </c>
      <c r="C13" s="132">
        <v>40</v>
      </c>
      <c r="D13" s="146"/>
      <c r="E13" s="41">
        <f t="shared" si="0"/>
        <v>2880</v>
      </c>
      <c r="F13" s="16">
        <v>72</v>
      </c>
      <c r="G13" s="144"/>
      <c r="H13" s="70">
        <f t="shared" si="1"/>
        <v>0</v>
      </c>
      <c r="I13" s="72">
        <f t="shared" si="2"/>
        <v>0</v>
      </c>
    </row>
    <row r="14" spans="2:9" ht="27" customHeight="1" x14ac:dyDescent="0.25">
      <c r="B14" s="9" t="s">
        <v>76</v>
      </c>
      <c r="C14" s="132">
        <v>40</v>
      </c>
      <c r="D14" s="123"/>
      <c r="E14" s="41">
        <f t="shared" si="0"/>
        <v>4320</v>
      </c>
      <c r="F14" s="15">
        <v>108</v>
      </c>
      <c r="G14" s="144"/>
      <c r="H14" s="70">
        <f t="shared" si="1"/>
        <v>0</v>
      </c>
      <c r="I14" s="72">
        <f t="shared" si="2"/>
        <v>0</v>
      </c>
    </row>
    <row r="15" spans="2:9" ht="27" customHeight="1" thickBot="1" x14ac:dyDescent="0.3">
      <c r="B15" s="9" t="s">
        <v>77</v>
      </c>
      <c r="C15" s="132">
        <v>35</v>
      </c>
      <c r="D15" s="166"/>
      <c r="E15" s="173">
        <f t="shared" si="0"/>
        <v>595</v>
      </c>
      <c r="F15" s="15">
        <v>17</v>
      </c>
      <c r="G15" s="144"/>
      <c r="H15" s="176">
        <f t="shared" si="1"/>
        <v>0</v>
      </c>
      <c r="I15" s="72">
        <f t="shared" si="2"/>
        <v>0</v>
      </c>
    </row>
    <row r="16" spans="2:9" ht="28" customHeight="1" thickBot="1" x14ac:dyDescent="0.35">
      <c r="B16" s="1" t="s">
        <v>0</v>
      </c>
      <c r="C16" s="17" t="s">
        <v>1</v>
      </c>
      <c r="D16" s="18" t="s">
        <v>1</v>
      </c>
      <c r="E16" s="18" t="s">
        <v>1</v>
      </c>
      <c r="F16" s="18" t="s">
        <v>1</v>
      </c>
      <c r="G16" s="18" t="s">
        <v>1</v>
      </c>
      <c r="H16" s="68" t="s">
        <v>1</v>
      </c>
      <c r="I16" s="69">
        <f>SUM(I6:I15)</f>
        <v>0</v>
      </c>
    </row>
    <row r="17" spans="2:9" x14ac:dyDescent="0.25">
      <c r="B17" s="20"/>
      <c r="C17" s="20"/>
      <c r="D17" s="20"/>
      <c r="E17" s="20"/>
      <c r="F17" s="20"/>
      <c r="G17" s="20"/>
      <c r="H17" s="20"/>
      <c r="I17" s="20"/>
    </row>
    <row r="18" spans="2:9" x14ac:dyDescent="0.25">
      <c r="F18" s="45"/>
    </row>
  </sheetData>
  <protectedRanges>
    <protectedRange sqref="D6:D15" name="Oblast1"/>
    <protectedRange sqref="G6:G15" name="Oblast2"/>
  </protectedRanges>
  <customSheetViews>
    <customSheetView guid="{C501ED11-5C6A-4E55-83AF-DBD730D03330}" scale="75">
      <selection activeCell="E38" sqref="E38"/>
      <pageMargins left="0.78740157499999996" right="0.78740157499999996" top="0.984251969" bottom="0.984251969" header="0.4921259845" footer="0.4921259845"/>
      <pageSetup paperSize="9" orientation="landscape" r:id="rId1"/>
      <headerFooter alignWithMargins="0"/>
    </customSheetView>
    <customSheetView guid="{3D47E4BC-948D-4C9D-939A-6EE571623F01}" scale="75">
      <selection activeCell="B16" sqref="B16"/>
      <pageMargins left="0.78740157499999996" right="0.78740157499999996" top="0.984251969" bottom="0.984251969" header="0.4921259845" footer="0.4921259845"/>
      <pageSetup paperSize="9" scale="74" orientation="landscape" r:id="rId2"/>
      <headerFooter alignWithMargins="0"/>
    </customSheetView>
  </customSheetViews>
  <phoneticPr fontId="2" type="noConversion"/>
  <pageMargins left="0.78740157499999996" right="0.78740157499999996" top="0.984251969" bottom="0.984251969" header="0.4921259845" footer="0.4921259845"/>
  <pageSetup paperSize="9" scale="74" orientation="landscape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6"/>
  <sheetViews>
    <sheetView topLeftCell="A184" zoomScale="75" zoomScaleNormal="75" workbookViewId="0">
      <selection activeCell="I193" sqref="I193"/>
    </sheetView>
  </sheetViews>
  <sheetFormatPr defaultRowHeight="12.5" x14ac:dyDescent="0.25"/>
  <cols>
    <col min="1" max="1" width="12.453125" customWidth="1"/>
    <col min="2" max="2" width="39.81640625" customWidth="1"/>
    <col min="3" max="3" width="16.453125" customWidth="1"/>
    <col min="4" max="4" width="20.1796875" customWidth="1"/>
    <col min="5" max="5" width="19.453125" customWidth="1"/>
  </cols>
  <sheetData>
    <row r="1" spans="2:5" ht="20" x14ac:dyDescent="0.4">
      <c r="E1" s="24"/>
    </row>
    <row r="2" spans="2:5" ht="15.5" x14ac:dyDescent="0.35">
      <c r="B2" s="2" t="s">
        <v>168</v>
      </c>
      <c r="C2" s="4"/>
      <c r="D2" s="4"/>
    </row>
    <row r="3" spans="2:5" ht="13" thickBot="1" x14ac:dyDescent="0.3"/>
    <row r="4" spans="2:5" ht="13.5" thickBot="1" x14ac:dyDescent="0.35">
      <c r="B4" s="1">
        <v>1</v>
      </c>
      <c r="C4" s="1">
        <v>2</v>
      </c>
      <c r="D4" s="1">
        <v>3</v>
      </c>
      <c r="E4" s="1">
        <v>4</v>
      </c>
    </row>
    <row r="5" spans="2:5" ht="144" customHeight="1" thickBot="1" x14ac:dyDescent="0.3">
      <c r="B5" s="91" t="s">
        <v>88</v>
      </c>
      <c r="C5" s="91" t="s">
        <v>169</v>
      </c>
      <c r="D5" s="91" t="s">
        <v>376</v>
      </c>
      <c r="E5" s="91" t="s">
        <v>377</v>
      </c>
    </row>
    <row r="6" spans="2:5" ht="23.25" customHeight="1" x14ac:dyDescent="0.25">
      <c r="B6" s="106" t="s">
        <v>171</v>
      </c>
      <c r="C6" s="193"/>
      <c r="D6" s="130">
        <v>40</v>
      </c>
      <c r="E6" s="71">
        <f t="shared" ref="E6:E42" si="0">C6*D6</f>
        <v>0</v>
      </c>
    </row>
    <row r="7" spans="2:5" ht="23.25" customHeight="1" x14ac:dyDescent="0.25">
      <c r="B7" s="84" t="s">
        <v>172</v>
      </c>
      <c r="C7" s="194"/>
      <c r="D7" s="16">
        <v>30</v>
      </c>
      <c r="E7" s="67">
        <f t="shared" si="0"/>
        <v>0</v>
      </c>
    </row>
    <row r="8" spans="2:5" ht="23.25" customHeight="1" x14ac:dyDescent="0.25">
      <c r="B8" s="84" t="s">
        <v>173</v>
      </c>
      <c r="C8" s="194"/>
      <c r="D8" s="16">
        <v>30</v>
      </c>
      <c r="E8" s="67">
        <f>C8*D8</f>
        <v>0</v>
      </c>
    </row>
    <row r="9" spans="2:5" ht="23.25" customHeight="1" x14ac:dyDescent="0.25">
      <c r="B9" s="84" t="s">
        <v>413</v>
      </c>
      <c r="C9" s="194"/>
      <c r="D9" s="16">
        <v>40</v>
      </c>
      <c r="E9" s="67">
        <f t="shared" ref="E9:E10" si="1">C9*D9</f>
        <v>0</v>
      </c>
    </row>
    <row r="10" spans="2:5" ht="23.25" customHeight="1" x14ac:dyDescent="0.25">
      <c r="B10" s="84" t="s">
        <v>170</v>
      </c>
      <c r="C10" s="194"/>
      <c r="D10" s="16">
        <v>50</v>
      </c>
      <c r="E10" s="67">
        <f t="shared" si="1"/>
        <v>0</v>
      </c>
    </row>
    <row r="11" spans="2:5" ht="23.25" customHeight="1" x14ac:dyDescent="0.25">
      <c r="B11" s="84" t="s">
        <v>174</v>
      </c>
      <c r="C11" s="194"/>
      <c r="D11" s="16">
        <v>60</v>
      </c>
      <c r="E11" s="67">
        <f t="shared" si="0"/>
        <v>0</v>
      </c>
    </row>
    <row r="12" spans="2:5" ht="23.25" customHeight="1" x14ac:dyDescent="0.25">
      <c r="B12" s="84" t="s">
        <v>414</v>
      </c>
      <c r="C12" s="194"/>
      <c r="D12" s="16">
        <v>30</v>
      </c>
      <c r="E12" s="67">
        <f t="shared" si="0"/>
        <v>0</v>
      </c>
    </row>
    <row r="13" spans="2:5" ht="23.25" customHeight="1" x14ac:dyDescent="0.25">
      <c r="B13" s="84" t="s">
        <v>175</v>
      </c>
      <c r="C13" s="194"/>
      <c r="D13" s="16">
        <v>50</v>
      </c>
      <c r="E13" s="67">
        <f t="shared" si="0"/>
        <v>0</v>
      </c>
    </row>
    <row r="14" spans="2:5" ht="23.25" customHeight="1" x14ac:dyDescent="0.25">
      <c r="B14" s="84" t="s">
        <v>176</v>
      </c>
      <c r="C14" s="194"/>
      <c r="D14" s="16">
        <v>50</v>
      </c>
      <c r="E14" s="67">
        <f t="shared" si="0"/>
        <v>0</v>
      </c>
    </row>
    <row r="15" spans="2:5" ht="23.25" customHeight="1" x14ac:dyDescent="0.25">
      <c r="B15" s="89" t="s">
        <v>415</v>
      </c>
      <c r="C15" s="194"/>
      <c r="D15" s="16">
        <v>40</v>
      </c>
      <c r="E15" s="67">
        <f t="shared" si="0"/>
        <v>0</v>
      </c>
    </row>
    <row r="16" spans="2:5" ht="23.25" customHeight="1" x14ac:dyDescent="0.25">
      <c r="B16" s="84" t="s">
        <v>177</v>
      </c>
      <c r="C16" s="194"/>
      <c r="D16" s="16">
        <v>70</v>
      </c>
      <c r="E16" s="67">
        <f t="shared" si="0"/>
        <v>0</v>
      </c>
    </row>
    <row r="17" spans="2:5" ht="23.25" customHeight="1" x14ac:dyDescent="0.25">
      <c r="B17" s="84" t="s">
        <v>178</v>
      </c>
      <c r="C17" s="194"/>
      <c r="D17" s="16">
        <v>30</v>
      </c>
      <c r="E17" s="67">
        <f t="shared" si="0"/>
        <v>0</v>
      </c>
    </row>
    <row r="18" spans="2:5" ht="23.25" customHeight="1" x14ac:dyDescent="0.25">
      <c r="B18" s="84" t="s">
        <v>179</v>
      </c>
      <c r="C18" s="194"/>
      <c r="D18" s="16">
        <v>40</v>
      </c>
      <c r="E18" s="67">
        <f t="shared" si="0"/>
        <v>0</v>
      </c>
    </row>
    <row r="19" spans="2:5" ht="23.25" customHeight="1" x14ac:dyDescent="0.25">
      <c r="B19" s="84" t="s">
        <v>180</v>
      </c>
      <c r="C19" s="194"/>
      <c r="D19" s="16">
        <v>60</v>
      </c>
      <c r="E19" s="67">
        <f t="shared" si="0"/>
        <v>0</v>
      </c>
    </row>
    <row r="20" spans="2:5" ht="23.25" customHeight="1" x14ac:dyDescent="0.25">
      <c r="B20" s="84" t="s">
        <v>181</v>
      </c>
      <c r="C20" s="194"/>
      <c r="D20" s="16">
        <v>40</v>
      </c>
      <c r="E20" s="67">
        <f t="shared" si="0"/>
        <v>0</v>
      </c>
    </row>
    <row r="21" spans="2:5" ht="23.25" customHeight="1" x14ac:dyDescent="0.25">
      <c r="B21" s="84" t="s">
        <v>182</v>
      </c>
      <c r="C21" s="194"/>
      <c r="D21" s="16">
        <v>40</v>
      </c>
      <c r="E21" s="67">
        <f t="shared" si="0"/>
        <v>0</v>
      </c>
    </row>
    <row r="22" spans="2:5" ht="23.25" customHeight="1" x14ac:dyDescent="0.25">
      <c r="B22" s="84" t="s">
        <v>183</v>
      </c>
      <c r="C22" s="194"/>
      <c r="D22" s="16">
        <v>30</v>
      </c>
      <c r="E22" s="67">
        <f t="shared" si="0"/>
        <v>0</v>
      </c>
    </row>
    <row r="23" spans="2:5" ht="23.25" customHeight="1" x14ac:dyDescent="0.25">
      <c r="B23" s="84" t="s">
        <v>184</v>
      </c>
      <c r="C23" s="194"/>
      <c r="D23" s="16">
        <v>30</v>
      </c>
      <c r="E23" s="67">
        <f t="shared" si="0"/>
        <v>0</v>
      </c>
    </row>
    <row r="24" spans="2:5" ht="23.25" customHeight="1" x14ac:dyDescent="0.25">
      <c r="B24" s="84" t="s">
        <v>185</v>
      </c>
      <c r="C24" s="194"/>
      <c r="D24" s="16">
        <v>40</v>
      </c>
      <c r="E24" s="67">
        <f t="shared" si="0"/>
        <v>0</v>
      </c>
    </row>
    <row r="25" spans="2:5" ht="23.25" customHeight="1" x14ac:dyDescent="0.25">
      <c r="B25" s="89" t="s">
        <v>416</v>
      </c>
      <c r="C25" s="194"/>
      <c r="D25" s="16">
        <v>30</v>
      </c>
      <c r="E25" s="67">
        <f t="shared" si="0"/>
        <v>0</v>
      </c>
    </row>
    <row r="26" spans="2:5" ht="23.25" customHeight="1" x14ac:dyDescent="0.25">
      <c r="B26" s="84" t="s">
        <v>186</v>
      </c>
      <c r="C26" s="194"/>
      <c r="D26" s="16">
        <v>30</v>
      </c>
      <c r="E26" s="67">
        <f t="shared" si="0"/>
        <v>0</v>
      </c>
    </row>
    <row r="27" spans="2:5" ht="23.25" customHeight="1" x14ac:dyDescent="0.25">
      <c r="B27" s="84" t="s">
        <v>187</v>
      </c>
      <c r="C27" s="194"/>
      <c r="D27" s="16">
        <v>30</v>
      </c>
      <c r="E27" s="67">
        <f t="shared" si="0"/>
        <v>0</v>
      </c>
    </row>
    <row r="28" spans="2:5" ht="23.25" customHeight="1" x14ac:dyDescent="0.25">
      <c r="B28" s="84" t="s">
        <v>188</v>
      </c>
      <c r="C28" s="194"/>
      <c r="D28" s="16">
        <v>70</v>
      </c>
      <c r="E28" s="67">
        <f t="shared" si="0"/>
        <v>0</v>
      </c>
    </row>
    <row r="29" spans="2:5" ht="23.25" customHeight="1" x14ac:dyDescent="0.25">
      <c r="B29" s="84" t="s">
        <v>189</v>
      </c>
      <c r="C29" s="194"/>
      <c r="D29" s="16">
        <v>100</v>
      </c>
      <c r="E29" s="67">
        <f t="shared" si="0"/>
        <v>0</v>
      </c>
    </row>
    <row r="30" spans="2:5" ht="23.25" customHeight="1" x14ac:dyDescent="0.25">
      <c r="B30" s="84" t="s">
        <v>190</v>
      </c>
      <c r="C30" s="194"/>
      <c r="D30" s="16">
        <v>60</v>
      </c>
      <c r="E30" s="67">
        <f t="shared" si="0"/>
        <v>0</v>
      </c>
    </row>
    <row r="31" spans="2:5" ht="23.25" customHeight="1" x14ac:dyDescent="0.25">
      <c r="B31" s="89" t="s">
        <v>417</v>
      </c>
      <c r="C31" s="194"/>
      <c r="D31" s="16">
        <v>40</v>
      </c>
      <c r="E31" s="67">
        <f t="shared" si="0"/>
        <v>0</v>
      </c>
    </row>
    <row r="32" spans="2:5" ht="23.25" customHeight="1" x14ac:dyDescent="0.25">
      <c r="B32" s="84" t="s">
        <v>191</v>
      </c>
      <c r="C32" s="194"/>
      <c r="D32" s="16">
        <v>95</v>
      </c>
      <c r="E32" s="67">
        <f t="shared" si="0"/>
        <v>0</v>
      </c>
    </row>
    <row r="33" spans="2:5" ht="23.25" customHeight="1" x14ac:dyDescent="0.25">
      <c r="B33" s="84" t="s">
        <v>192</v>
      </c>
      <c r="C33" s="194"/>
      <c r="D33" s="16">
        <v>90</v>
      </c>
      <c r="E33" s="67">
        <f t="shared" si="0"/>
        <v>0</v>
      </c>
    </row>
    <row r="34" spans="2:5" ht="23.25" customHeight="1" x14ac:dyDescent="0.25">
      <c r="B34" s="84" t="s">
        <v>193</v>
      </c>
      <c r="C34" s="194"/>
      <c r="D34" s="16">
        <v>30</v>
      </c>
      <c r="E34" s="67">
        <f t="shared" si="0"/>
        <v>0</v>
      </c>
    </row>
    <row r="35" spans="2:5" ht="23.25" customHeight="1" x14ac:dyDescent="0.25">
      <c r="B35" s="84" t="s">
        <v>194</v>
      </c>
      <c r="C35" s="194"/>
      <c r="D35" s="16">
        <v>50</v>
      </c>
      <c r="E35" s="67">
        <f t="shared" si="0"/>
        <v>0</v>
      </c>
    </row>
    <row r="36" spans="2:5" ht="23.25" customHeight="1" x14ac:dyDescent="0.25">
      <c r="B36" s="84" t="s">
        <v>195</v>
      </c>
      <c r="C36" s="194"/>
      <c r="D36" s="16">
        <v>30</v>
      </c>
      <c r="E36" s="67">
        <f t="shared" si="0"/>
        <v>0</v>
      </c>
    </row>
    <row r="37" spans="2:5" ht="23.25" customHeight="1" x14ac:dyDescent="0.25">
      <c r="B37" s="84" t="s">
        <v>54</v>
      </c>
      <c r="C37" s="194"/>
      <c r="D37" s="16">
        <v>50</v>
      </c>
      <c r="E37" s="67">
        <f t="shared" si="0"/>
        <v>0</v>
      </c>
    </row>
    <row r="38" spans="2:5" ht="23.25" customHeight="1" x14ac:dyDescent="0.25">
      <c r="B38" s="84" t="s">
        <v>196</v>
      </c>
      <c r="C38" s="194"/>
      <c r="D38" s="16">
        <v>90</v>
      </c>
      <c r="E38" s="67">
        <f t="shared" si="0"/>
        <v>0</v>
      </c>
    </row>
    <row r="39" spans="2:5" ht="23.25" customHeight="1" x14ac:dyDescent="0.25">
      <c r="B39" s="84" t="s">
        <v>197</v>
      </c>
      <c r="C39" s="194"/>
      <c r="D39" s="16">
        <v>30</v>
      </c>
      <c r="E39" s="67">
        <f t="shared" si="0"/>
        <v>0</v>
      </c>
    </row>
    <row r="40" spans="2:5" ht="23.25" customHeight="1" x14ac:dyDescent="0.25">
      <c r="B40" s="84" t="s">
        <v>198</v>
      </c>
      <c r="C40" s="194"/>
      <c r="D40" s="16">
        <v>40</v>
      </c>
      <c r="E40" s="67">
        <f t="shared" si="0"/>
        <v>0</v>
      </c>
    </row>
    <row r="41" spans="2:5" ht="23.25" customHeight="1" x14ac:dyDescent="0.25">
      <c r="B41" s="84" t="s">
        <v>199</v>
      </c>
      <c r="C41" s="194"/>
      <c r="D41" s="16">
        <v>50</v>
      </c>
      <c r="E41" s="67">
        <f t="shared" si="0"/>
        <v>0</v>
      </c>
    </row>
    <row r="42" spans="2:5" ht="23.25" customHeight="1" x14ac:dyDescent="0.25">
      <c r="B42" s="84" t="s">
        <v>200</v>
      </c>
      <c r="C42" s="194"/>
      <c r="D42" s="16">
        <v>50</v>
      </c>
      <c r="E42" s="67">
        <f t="shared" si="0"/>
        <v>0</v>
      </c>
    </row>
    <row r="43" spans="2:5" ht="23.25" customHeight="1" x14ac:dyDescent="0.25">
      <c r="B43" s="84" t="s">
        <v>201</v>
      </c>
      <c r="C43" s="194"/>
      <c r="D43" s="16">
        <v>50</v>
      </c>
      <c r="E43" s="67">
        <f t="shared" ref="E43:E75" si="2">C43*D43</f>
        <v>0</v>
      </c>
    </row>
    <row r="44" spans="2:5" ht="23.25" customHeight="1" x14ac:dyDescent="0.25">
      <c r="B44" s="84" t="s">
        <v>202</v>
      </c>
      <c r="C44" s="194"/>
      <c r="D44" s="16">
        <v>40</v>
      </c>
      <c r="E44" s="67">
        <f t="shared" si="2"/>
        <v>0</v>
      </c>
    </row>
    <row r="45" spans="2:5" ht="23.25" customHeight="1" x14ac:dyDescent="0.25">
      <c r="B45" s="84" t="s">
        <v>203</v>
      </c>
      <c r="C45" s="194"/>
      <c r="D45" s="16">
        <v>70</v>
      </c>
      <c r="E45" s="67">
        <f t="shared" si="2"/>
        <v>0</v>
      </c>
    </row>
    <row r="46" spans="2:5" ht="23.25" customHeight="1" x14ac:dyDescent="0.25">
      <c r="B46" s="84" t="s">
        <v>204</v>
      </c>
      <c r="C46" s="194"/>
      <c r="D46" s="16">
        <v>70</v>
      </c>
      <c r="E46" s="67">
        <f t="shared" si="2"/>
        <v>0</v>
      </c>
    </row>
    <row r="47" spans="2:5" ht="23.25" customHeight="1" x14ac:dyDescent="0.25">
      <c r="B47" s="84" t="s">
        <v>205</v>
      </c>
      <c r="C47" s="194"/>
      <c r="D47" s="16">
        <v>60</v>
      </c>
      <c r="E47" s="67">
        <f t="shared" si="2"/>
        <v>0</v>
      </c>
    </row>
    <row r="48" spans="2:5" ht="23.25" customHeight="1" x14ac:dyDescent="0.25">
      <c r="B48" s="84" t="s">
        <v>206</v>
      </c>
      <c r="C48" s="194"/>
      <c r="D48" s="16">
        <v>30</v>
      </c>
      <c r="E48" s="67">
        <f t="shared" si="2"/>
        <v>0</v>
      </c>
    </row>
    <row r="49" spans="2:5" ht="23.25" customHeight="1" x14ac:dyDescent="0.25">
      <c r="B49" s="84" t="s">
        <v>207</v>
      </c>
      <c r="C49" s="194"/>
      <c r="D49" s="16">
        <v>40</v>
      </c>
      <c r="E49" s="67">
        <f t="shared" si="2"/>
        <v>0</v>
      </c>
    </row>
    <row r="50" spans="2:5" ht="23.25" customHeight="1" x14ac:dyDescent="0.25">
      <c r="B50" s="84" t="s">
        <v>208</v>
      </c>
      <c r="C50" s="194"/>
      <c r="D50" s="16">
        <v>50</v>
      </c>
      <c r="E50" s="67">
        <f t="shared" si="2"/>
        <v>0</v>
      </c>
    </row>
    <row r="51" spans="2:5" ht="23.25" customHeight="1" x14ac:dyDescent="0.25">
      <c r="B51" s="89" t="s">
        <v>418</v>
      </c>
      <c r="C51" s="194"/>
      <c r="D51" s="16">
        <v>30</v>
      </c>
      <c r="E51" s="67">
        <f t="shared" si="2"/>
        <v>0</v>
      </c>
    </row>
    <row r="52" spans="2:5" ht="23.25" customHeight="1" x14ac:dyDescent="0.25">
      <c r="B52" s="84" t="s">
        <v>209</v>
      </c>
      <c r="C52" s="194"/>
      <c r="D52" s="16">
        <v>30</v>
      </c>
      <c r="E52" s="67">
        <f t="shared" si="2"/>
        <v>0</v>
      </c>
    </row>
    <row r="53" spans="2:5" ht="23.25" customHeight="1" x14ac:dyDescent="0.25">
      <c r="B53" s="84" t="s">
        <v>210</v>
      </c>
      <c r="C53" s="194"/>
      <c r="D53" s="16">
        <v>60</v>
      </c>
      <c r="E53" s="67">
        <f t="shared" si="2"/>
        <v>0</v>
      </c>
    </row>
    <row r="54" spans="2:5" ht="23.25" customHeight="1" x14ac:dyDescent="0.25">
      <c r="B54" s="84" t="s">
        <v>211</v>
      </c>
      <c r="C54" s="194"/>
      <c r="D54" s="16">
        <v>60</v>
      </c>
      <c r="E54" s="67">
        <f t="shared" si="2"/>
        <v>0</v>
      </c>
    </row>
    <row r="55" spans="2:5" ht="23.25" customHeight="1" x14ac:dyDescent="0.25">
      <c r="B55" s="84" t="s">
        <v>212</v>
      </c>
      <c r="C55" s="194"/>
      <c r="D55" s="16">
        <v>30</v>
      </c>
      <c r="E55" s="67">
        <f t="shared" si="2"/>
        <v>0</v>
      </c>
    </row>
    <row r="56" spans="2:5" ht="23.25" customHeight="1" x14ac:dyDescent="0.25">
      <c r="B56" s="84" t="s">
        <v>213</v>
      </c>
      <c r="C56" s="194"/>
      <c r="D56" s="16">
        <v>40</v>
      </c>
      <c r="E56" s="67">
        <f t="shared" si="2"/>
        <v>0</v>
      </c>
    </row>
    <row r="57" spans="2:5" ht="23.25" customHeight="1" x14ac:dyDescent="0.25">
      <c r="B57" s="84" t="s">
        <v>214</v>
      </c>
      <c r="C57" s="194"/>
      <c r="D57" s="16">
        <v>130</v>
      </c>
      <c r="E57" s="67">
        <f t="shared" si="2"/>
        <v>0</v>
      </c>
    </row>
    <row r="58" spans="2:5" ht="23.25" customHeight="1" x14ac:dyDescent="0.25">
      <c r="B58" s="84" t="s">
        <v>215</v>
      </c>
      <c r="C58" s="194"/>
      <c r="D58" s="16">
        <v>30</v>
      </c>
      <c r="E58" s="67">
        <f t="shared" si="2"/>
        <v>0</v>
      </c>
    </row>
    <row r="59" spans="2:5" ht="23.25" customHeight="1" x14ac:dyDescent="0.25">
      <c r="B59" s="84" t="s">
        <v>216</v>
      </c>
      <c r="C59" s="194"/>
      <c r="D59" s="16">
        <v>30</v>
      </c>
      <c r="E59" s="67">
        <f t="shared" si="2"/>
        <v>0</v>
      </c>
    </row>
    <row r="60" spans="2:5" ht="23.25" customHeight="1" x14ac:dyDescent="0.25">
      <c r="B60" s="84" t="s">
        <v>217</v>
      </c>
      <c r="C60" s="194"/>
      <c r="D60" s="16">
        <v>60</v>
      </c>
      <c r="E60" s="67">
        <f t="shared" si="2"/>
        <v>0</v>
      </c>
    </row>
    <row r="61" spans="2:5" ht="23.25" customHeight="1" x14ac:dyDescent="0.25">
      <c r="B61" s="84" t="s">
        <v>218</v>
      </c>
      <c r="C61" s="194"/>
      <c r="D61" s="16">
        <v>40</v>
      </c>
      <c r="E61" s="67">
        <f t="shared" si="2"/>
        <v>0</v>
      </c>
    </row>
    <row r="62" spans="2:5" ht="23.25" customHeight="1" x14ac:dyDescent="0.25">
      <c r="B62" s="84" t="s">
        <v>219</v>
      </c>
      <c r="C62" s="194"/>
      <c r="D62" s="16">
        <v>50</v>
      </c>
      <c r="E62" s="67">
        <f t="shared" si="2"/>
        <v>0</v>
      </c>
    </row>
    <row r="63" spans="2:5" ht="23.25" customHeight="1" x14ac:dyDescent="0.25">
      <c r="B63" s="84" t="s">
        <v>220</v>
      </c>
      <c r="C63" s="194"/>
      <c r="D63" s="16">
        <v>50</v>
      </c>
      <c r="E63" s="67">
        <f t="shared" si="2"/>
        <v>0</v>
      </c>
    </row>
    <row r="64" spans="2:5" ht="23.25" customHeight="1" x14ac:dyDescent="0.25">
      <c r="B64" s="84" t="s">
        <v>221</v>
      </c>
      <c r="C64" s="194"/>
      <c r="D64" s="16">
        <v>50</v>
      </c>
      <c r="E64" s="67">
        <f t="shared" si="2"/>
        <v>0</v>
      </c>
    </row>
    <row r="65" spans="2:5" ht="23.25" customHeight="1" x14ac:dyDescent="0.25">
      <c r="B65" s="84" t="s">
        <v>222</v>
      </c>
      <c r="C65" s="194"/>
      <c r="D65" s="16">
        <v>60</v>
      </c>
      <c r="E65" s="67">
        <f t="shared" si="2"/>
        <v>0</v>
      </c>
    </row>
    <row r="66" spans="2:5" ht="23.25" customHeight="1" x14ac:dyDescent="0.25">
      <c r="B66" s="84" t="s">
        <v>223</v>
      </c>
      <c r="C66" s="194"/>
      <c r="D66" s="16">
        <v>40</v>
      </c>
      <c r="E66" s="67">
        <f t="shared" si="2"/>
        <v>0</v>
      </c>
    </row>
    <row r="67" spans="2:5" ht="23.25" customHeight="1" x14ac:dyDescent="0.25">
      <c r="B67" s="84" t="s">
        <v>224</v>
      </c>
      <c r="C67" s="194"/>
      <c r="D67" s="16">
        <v>30</v>
      </c>
      <c r="E67" s="67">
        <f t="shared" si="2"/>
        <v>0</v>
      </c>
    </row>
    <row r="68" spans="2:5" ht="23.25" customHeight="1" x14ac:dyDescent="0.25">
      <c r="B68" s="84" t="s">
        <v>225</v>
      </c>
      <c r="C68" s="194"/>
      <c r="D68" s="16">
        <v>40</v>
      </c>
      <c r="E68" s="67">
        <f t="shared" si="2"/>
        <v>0</v>
      </c>
    </row>
    <row r="69" spans="2:5" ht="23.25" customHeight="1" x14ac:dyDescent="0.25">
      <c r="B69" s="84" t="s">
        <v>226</v>
      </c>
      <c r="C69" s="194"/>
      <c r="D69" s="16">
        <v>110</v>
      </c>
      <c r="E69" s="67">
        <f t="shared" si="2"/>
        <v>0</v>
      </c>
    </row>
    <row r="70" spans="2:5" ht="23.25" customHeight="1" x14ac:dyDescent="0.25">
      <c r="B70" s="84" t="s">
        <v>227</v>
      </c>
      <c r="C70" s="194"/>
      <c r="D70" s="16">
        <v>50</v>
      </c>
      <c r="E70" s="67">
        <f t="shared" si="2"/>
        <v>0</v>
      </c>
    </row>
    <row r="71" spans="2:5" ht="23.25" customHeight="1" x14ac:dyDescent="0.25">
      <c r="B71" s="84" t="s">
        <v>228</v>
      </c>
      <c r="C71" s="194"/>
      <c r="D71" s="16">
        <v>90</v>
      </c>
      <c r="E71" s="67">
        <f t="shared" si="2"/>
        <v>0</v>
      </c>
    </row>
    <row r="72" spans="2:5" ht="23.25" customHeight="1" x14ac:dyDescent="0.25">
      <c r="B72" s="84" t="s">
        <v>229</v>
      </c>
      <c r="C72" s="194"/>
      <c r="D72" s="16">
        <v>50</v>
      </c>
      <c r="E72" s="67">
        <f t="shared" si="2"/>
        <v>0</v>
      </c>
    </row>
    <row r="73" spans="2:5" ht="23.25" customHeight="1" x14ac:dyDescent="0.25">
      <c r="B73" s="84" t="s">
        <v>230</v>
      </c>
      <c r="C73" s="194"/>
      <c r="D73" s="16">
        <v>70</v>
      </c>
      <c r="E73" s="67">
        <f t="shared" si="2"/>
        <v>0</v>
      </c>
    </row>
    <row r="74" spans="2:5" ht="23.25" customHeight="1" x14ac:dyDescent="0.25">
      <c r="B74" s="84" t="s">
        <v>231</v>
      </c>
      <c r="C74" s="194"/>
      <c r="D74" s="16">
        <v>50</v>
      </c>
      <c r="E74" s="67">
        <f t="shared" si="2"/>
        <v>0</v>
      </c>
    </row>
    <row r="75" spans="2:5" ht="23.25" customHeight="1" x14ac:dyDescent="0.25">
      <c r="B75" s="84" t="s">
        <v>232</v>
      </c>
      <c r="C75" s="194"/>
      <c r="D75" s="16">
        <v>90</v>
      </c>
      <c r="E75" s="67">
        <f t="shared" si="2"/>
        <v>0</v>
      </c>
    </row>
    <row r="76" spans="2:5" ht="23.25" customHeight="1" x14ac:dyDescent="0.25">
      <c r="B76" s="84" t="s">
        <v>233</v>
      </c>
      <c r="C76" s="194"/>
      <c r="D76" s="16">
        <v>60</v>
      </c>
      <c r="E76" s="67">
        <f t="shared" ref="E76:E112" si="3">C76*D76</f>
        <v>0</v>
      </c>
    </row>
    <row r="77" spans="2:5" ht="23.25" customHeight="1" x14ac:dyDescent="0.25">
      <c r="B77" s="84" t="s">
        <v>147</v>
      </c>
      <c r="C77" s="194"/>
      <c r="D77" s="16">
        <v>60</v>
      </c>
      <c r="E77" s="67">
        <f t="shared" si="3"/>
        <v>0</v>
      </c>
    </row>
    <row r="78" spans="2:5" ht="23.25" customHeight="1" x14ac:dyDescent="0.25">
      <c r="B78" s="84" t="s">
        <v>234</v>
      </c>
      <c r="C78" s="194"/>
      <c r="D78" s="16">
        <v>60</v>
      </c>
      <c r="E78" s="67">
        <f t="shared" si="3"/>
        <v>0</v>
      </c>
    </row>
    <row r="79" spans="2:5" ht="23.25" customHeight="1" x14ac:dyDescent="0.25">
      <c r="B79" s="43" t="s">
        <v>235</v>
      </c>
      <c r="C79" s="194"/>
      <c r="D79" s="16">
        <v>50</v>
      </c>
      <c r="E79" s="67">
        <f t="shared" si="3"/>
        <v>0</v>
      </c>
    </row>
    <row r="80" spans="2:5" ht="23.25" customHeight="1" x14ac:dyDescent="0.25">
      <c r="B80" s="43" t="s">
        <v>236</v>
      </c>
      <c r="C80" s="194"/>
      <c r="D80" s="16">
        <v>90</v>
      </c>
      <c r="E80" s="67">
        <f t="shared" si="3"/>
        <v>0</v>
      </c>
    </row>
    <row r="81" spans="2:5" ht="23.25" customHeight="1" x14ac:dyDescent="0.25">
      <c r="B81" s="43" t="s">
        <v>237</v>
      </c>
      <c r="C81" s="194"/>
      <c r="D81" s="16">
        <v>70</v>
      </c>
      <c r="E81" s="67">
        <f t="shared" si="3"/>
        <v>0</v>
      </c>
    </row>
    <row r="82" spans="2:5" ht="23.25" customHeight="1" x14ac:dyDescent="0.25">
      <c r="B82" s="89" t="s">
        <v>401</v>
      </c>
      <c r="C82" s="194"/>
      <c r="D82" s="16">
        <v>80</v>
      </c>
      <c r="E82" s="67">
        <f t="shared" si="3"/>
        <v>0</v>
      </c>
    </row>
    <row r="83" spans="2:5" ht="23.25" customHeight="1" x14ac:dyDescent="0.25">
      <c r="B83" s="43" t="s">
        <v>238</v>
      </c>
      <c r="C83" s="194"/>
      <c r="D83" s="16">
        <v>50</v>
      </c>
      <c r="E83" s="67">
        <f t="shared" si="3"/>
        <v>0</v>
      </c>
    </row>
    <row r="84" spans="2:5" ht="23.25" customHeight="1" x14ac:dyDescent="0.25">
      <c r="B84" s="43" t="s">
        <v>239</v>
      </c>
      <c r="C84" s="194"/>
      <c r="D84" s="16">
        <v>120</v>
      </c>
      <c r="E84" s="67">
        <f t="shared" si="3"/>
        <v>0</v>
      </c>
    </row>
    <row r="85" spans="2:5" ht="23.25" customHeight="1" x14ac:dyDescent="0.25">
      <c r="B85" s="43" t="s">
        <v>240</v>
      </c>
      <c r="C85" s="194"/>
      <c r="D85" s="16">
        <v>50</v>
      </c>
      <c r="E85" s="67">
        <f t="shared" si="3"/>
        <v>0</v>
      </c>
    </row>
    <row r="86" spans="2:5" ht="23.25" customHeight="1" x14ac:dyDescent="0.25">
      <c r="B86" s="43" t="s">
        <v>241</v>
      </c>
      <c r="C86" s="194"/>
      <c r="D86" s="16">
        <v>40</v>
      </c>
      <c r="E86" s="67">
        <f t="shared" si="3"/>
        <v>0</v>
      </c>
    </row>
    <row r="87" spans="2:5" ht="23.25" customHeight="1" x14ac:dyDescent="0.25">
      <c r="B87" s="84" t="s">
        <v>419</v>
      </c>
      <c r="C87" s="194"/>
      <c r="D87" s="16">
        <v>40</v>
      </c>
      <c r="E87" s="67">
        <f t="shared" si="3"/>
        <v>0</v>
      </c>
    </row>
    <row r="88" spans="2:5" ht="23.25" customHeight="1" x14ac:dyDescent="0.25">
      <c r="B88" s="43" t="s">
        <v>242</v>
      </c>
      <c r="C88" s="194"/>
      <c r="D88" s="16">
        <v>60</v>
      </c>
      <c r="E88" s="67">
        <f t="shared" si="3"/>
        <v>0</v>
      </c>
    </row>
    <row r="89" spans="2:5" ht="23.25" customHeight="1" x14ac:dyDescent="0.25">
      <c r="B89" s="43" t="s">
        <v>243</v>
      </c>
      <c r="C89" s="194"/>
      <c r="D89" s="16">
        <v>60</v>
      </c>
      <c r="E89" s="67">
        <f t="shared" si="3"/>
        <v>0</v>
      </c>
    </row>
    <row r="90" spans="2:5" ht="23.25" customHeight="1" x14ac:dyDescent="0.25">
      <c r="B90" s="43" t="s">
        <v>244</v>
      </c>
      <c r="C90" s="194"/>
      <c r="D90" s="16">
        <v>60</v>
      </c>
      <c r="E90" s="67">
        <f t="shared" si="3"/>
        <v>0</v>
      </c>
    </row>
    <row r="91" spans="2:5" ht="23.25" customHeight="1" x14ac:dyDescent="0.25">
      <c r="B91" s="43" t="s">
        <v>245</v>
      </c>
      <c r="C91" s="194"/>
      <c r="D91" s="16">
        <v>50</v>
      </c>
      <c r="E91" s="67">
        <f t="shared" si="3"/>
        <v>0</v>
      </c>
    </row>
    <row r="92" spans="2:5" ht="23.25" customHeight="1" x14ac:dyDescent="0.25">
      <c r="B92" s="89" t="s">
        <v>420</v>
      </c>
      <c r="C92" s="194"/>
      <c r="D92" s="16">
        <v>50</v>
      </c>
      <c r="E92" s="67">
        <f t="shared" si="3"/>
        <v>0</v>
      </c>
    </row>
    <row r="93" spans="2:5" ht="23.25" customHeight="1" x14ac:dyDescent="0.25">
      <c r="B93" s="43" t="s">
        <v>246</v>
      </c>
      <c r="C93" s="194"/>
      <c r="D93" s="16">
        <v>60</v>
      </c>
      <c r="E93" s="67">
        <f t="shared" si="3"/>
        <v>0</v>
      </c>
    </row>
    <row r="94" spans="2:5" ht="23.25" customHeight="1" x14ac:dyDescent="0.25">
      <c r="B94" s="43" t="s">
        <v>247</v>
      </c>
      <c r="C94" s="194"/>
      <c r="D94" s="16">
        <v>60</v>
      </c>
      <c r="E94" s="67">
        <f t="shared" si="3"/>
        <v>0</v>
      </c>
    </row>
    <row r="95" spans="2:5" ht="23.25" customHeight="1" x14ac:dyDescent="0.25">
      <c r="B95" s="43" t="s">
        <v>248</v>
      </c>
      <c r="C95" s="194"/>
      <c r="D95" s="16">
        <v>90</v>
      </c>
      <c r="E95" s="67">
        <f t="shared" si="3"/>
        <v>0</v>
      </c>
    </row>
    <row r="96" spans="2:5" ht="23.25" customHeight="1" x14ac:dyDescent="0.25">
      <c r="B96" s="43" t="s">
        <v>249</v>
      </c>
      <c r="C96" s="194"/>
      <c r="D96" s="16">
        <v>90</v>
      </c>
      <c r="E96" s="67">
        <f t="shared" si="3"/>
        <v>0</v>
      </c>
    </row>
    <row r="97" spans="2:5" ht="23.25" customHeight="1" x14ac:dyDescent="0.25">
      <c r="B97" s="43" t="s">
        <v>250</v>
      </c>
      <c r="C97" s="194"/>
      <c r="D97" s="16">
        <v>95</v>
      </c>
      <c r="E97" s="67">
        <f t="shared" si="3"/>
        <v>0</v>
      </c>
    </row>
    <row r="98" spans="2:5" ht="23.25" customHeight="1" x14ac:dyDescent="0.25">
      <c r="B98" s="43" t="s">
        <v>251</v>
      </c>
      <c r="C98" s="194"/>
      <c r="D98" s="16">
        <v>50</v>
      </c>
      <c r="E98" s="67">
        <f t="shared" si="3"/>
        <v>0</v>
      </c>
    </row>
    <row r="99" spans="2:5" ht="23.25" customHeight="1" x14ac:dyDescent="0.25">
      <c r="B99" s="43" t="s">
        <v>252</v>
      </c>
      <c r="C99" s="194"/>
      <c r="D99" s="16">
        <v>100</v>
      </c>
      <c r="E99" s="67">
        <f t="shared" si="3"/>
        <v>0</v>
      </c>
    </row>
    <row r="100" spans="2:5" ht="23.25" customHeight="1" x14ac:dyDescent="0.25">
      <c r="B100" s="43" t="s">
        <v>253</v>
      </c>
      <c r="C100" s="194"/>
      <c r="D100" s="16">
        <v>60</v>
      </c>
      <c r="E100" s="67">
        <f t="shared" si="3"/>
        <v>0</v>
      </c>
    </row>
    <row r="101" spans="2:5" ht="23.25" customHeight="1" x14ac:dyDescent="0.25">
      <c r="B101" s="43" t="s">
        <v>254</v>
      </c>
      <c r="C101" s="194"/>
      <c r="D101" s="16">
        <v>70</v>
      </c>
      <c r="E101" s="67">
        <f t="shared" si="3"/>
        <v>0</v>
      </c>
    </row>
    <row r="102" spans="2:5" ht="23.25" customHeight="1" x14ac:dyDescent="0.25">
      <c r="B102" s="43" t="s">
        <v>255</v>
      </c>
      <c r="C102" s="194"/>
      <c r="D102" s="16">
        <v>50</v>
      </c>
      <c r="E102" s="67">
        <f t="shared" si="3"/>
        <v>0</v>
      </c>
    </row>
    <row r="103" spans="2:5" ht="23.25" customHeight="1" x14ac:dyDescent="0.25">
      <c r="B103" s="89" t="s">
        <v>421</v>
      </c>
      <c r="C103" s="194"/>
      <c r="D103" s="16">
        <v>40</v>
      </c>
      <c r="E103" s="67">
        <f t="shared" si="3"/>
        <v>0</v>
      </c>
    </row>
    <row r="104" spans="2:5" ht="23.25" customHeight="1" x14ac:dyDescent="0.25">
      <c r="B104" s="43" t="s">
        <v>256</v>
      </c>
      <c r="C104" s="194"/>
      <c r="D104" s="16">
        <v>80</v>
      </c>
      <c r="E104" s="67">
        <f t="shared" si="3"/>
        <v>0</v>
      </c>
    </row>
    <row r="105" spans="2:5" ht="23.25" customHeight="1" x14ac:dyDescent="0.25">
      <c r="B105" s="89" t="s">
        <v>422</v>
      </c>
      <c r="C105" s="194"/>
      <c r="D105" s="16">
        <v>60</v>
      </c>
      <c r="E105" s="67">
        <f t="shared" si="3"/>
        <v>0</v>
      </c>
    </row>
    <row r="106" spans="2:5" ht="23.25" customHeight="1" x14ac:dyDescent="0.25">
      <c r="B106" s="43" t="s">
        <v>257</v>
      </c>
      <c r="C106" s="194"/>
      <c r="D106" s="16">
        <v>40</v>
      </c>
      <c r="E106" s="67">
        <f t="shared" si="3"/>
        <v>0</v>
      </c>
    </row>
    <row r="107" spans="2:5" ht="23.25" customHeight="1" x14ac:dyDescent="0.25">
      <c r="B107" s="43" t="s">
        <v>258</v>
      </c>
      <c r="C107" s="194"/>
      <c r="D107" s="16">
        <v>40</v>
      </c>
      <c r="E107" s="67">
        <f t="shared" si="3"/>
        <v>0</v>
      </c>
    </row>
    <row r="108" spans="2:5" ht="23.25" customHeight="1" x14ac:dyDescent="0.25">
      <c r="B108" s="43" t="s">
        <v>259</v>
      </c>
      <c r="C108" s="194"/>
      <c r="D108" s="16">
        <v>70</v>
      </c>
      <c r="E108" s="67">
        <f t="shared" si="3"/>
        <v>0</v>
      </c>
    </row>
    <row r="109" spans="2:5" ht="23.25" customHeight="1" x14ac:dyDescent="0.25">
      <c r="B109" s="43" t="s">
        <v>260</v>
      </c>
      <c r="C109" s="194"/>
      <c r="D109" s="16">
        <v>70</v>
      </c>
      <c r="E109" s="67">
        <f t="shared" si="3"/>
        <v>0</v>
      </c>
    </row>
    <row r="110" spans="2:5" ht="23.25" customHeight="1" x14ac:dyDescent="0.25">
      <c r="B110" s="43" t="s">
        <v>261</v>
      </c>
      <c r="C110" s="194"/>
      <c r="D110" s="16">
        <v>100</v>
      </c>
      <c r="E110" s="67">
        <f t="shared" si="3"/>
        <v>0</v>
      </c>
    </row>
    <row r="111" spans="2:5" ht="23.25" customHeight="1" x14ac:dyDescent="0.25">
      <c r="B111" s="43" t="s">
        <v>262</v>
      </c>
      <c r="C111" s="194"/>
      <c r="D111" s="16">
        <v>60</v>
      </c>
      <c r="E111" s="67">
        <f t="shared" si="3"/>
        <v>0</v>
      </c>
    </row>
    <row r="112" spans="2:5" ht="23.25" customHeight="1" x14ac:dyDescent="0.25">
      <c r="B112" s="43" t="s">
        <v>263</v>
      </c>
      <c r="C112" s="194"/>
      <c r="D112" s="16">
        <v>50</v>
      </c>
      <c r="E112" s="67">
        <f t="shared" si="3"/>
        <v>0</v>
      </c>
    </row>
    <row r="113" spans="2:5" ht="23.25" customHeight="1" x14ac:dyDescent="0.25">
      <c r="B113" s="43" t="s">
        <v>264</v>
      </c>
      <c r="C113" s="194"/>
      <c r="D113" s="16">
        <v>90</v>
      </c>
      <c r="E113" s="67">
        <f t="shared" ref="E113:E148" si="4">C113*D113</f>
        <v>0</v>
      </c>
    </row>
    <row r="114" spans="2:5" ht="23.25" customHeight="1" x14ac:dyDescent="0.25">
      <c r="B114" s="43" t="s">
        <v>265</v>
      </c>
      <c r="C114" s="194"/>
      <c r="D114" s="16">
        <v>60</v>
      </c>
      <c r="E114" s="67">
        <f t="shared" si="4"/>
        <v>0</v>
      </c>
    </row>
    <row r="115" spans="2:5" ht="23.25" customHeight="1" x14ac:dyDescent="0.25">
      <c r="B115" s="43" t="s">
        <v>266</v>
      </c>
      <c r="C115" s="194"/>
      <c r="D115" s="16">
        <v>60</v>
      </c>
      <c r="E115" s="67">
        <f t="shared" si="4"/>
        <v>0</v>
      </c>
    </row>
    <row r="116" spans="2:5" ht="23.25" customHeight="1" x14ac:dyDescent="0.25">
      <c r="B116" s="43" t="s">
        <v>267</v>
      </c>
      <c r="C116" s="194"/>
      <c r="D116" s="16">
        <v>50</v>
      </c>
      <c r="E116" s="67">
        <f t="shared" si="4"/>
        <v>0</v>
      </c>
    </row>
    <row r="117" spans="2:5" ht="23.25" customHeight="1" x14ac:dyDescent="0.25">
      <c r="B117" s="43" t="s">
        <v>268</v>
      </c>
      <c r="C117" s="194"/>
      <c r="D117" s="16">
        <v>40</v>
      </c>
      <c r="E117" s="67">
        <f t="shared" si="4"/>
        <v>0</v>
      </c>
    </row>
    <row r="118" spans="2:5" ht="23.25" customHeight="1" x14ac:dyDescent="0.25">
      <c r="B118" s="43" t="s">
        <v>269</v>
      </c>
      <c r="C118" s="194"/>
      <c r="D118" s="16">
        <v>70</v>
      </c>
      <c r="E118" s="67">
        <f t="shared" si="4"/>
        <v>0</v>
      </c>
    </row>
    <row r="119" spans="2:5" ht="23.25" customHeight="1" x14ac:dyDescent="0.25">
      <c r="B119" s="43" t="s">
        <v>270</v>
      </c>
      <c r="C119" s="194"/>
      <c r="D119" s="16">
        <v>40</v>
      </c>
      <c r="E119" s="67">
        <f t="shared" si="4"/>
        <v>0</v>
      </c>
    </row>
    <row r="120" spans="2:5" ht="23.25" customHeight="1" x14ac:dyDescent="0.25">
      <c r="B120" s="43" t="s">
        <v>271</v>
      </c>
      <c r="C120" s="194"/>
      <c r="D120" s="16">
        <v>50</v>
      </c>
      <c r="E120" s="67">
        <f t="shared" si="4"/>
        <v>0</v>
      </c>
    </row>
    <row r="121" spans="2:5" ht="23.25" customHeight="1" x14ac:dyDescent="0.25">
      <c r="B121" s="43" t="s">
        <v>272</v>
      </c>
      <c r="C121" s="194"/>
      <c r="D121" s="16">
        <v>50</v>
      </c>
      <c r="E121" s="67">
        <f t="shared" si="4"/>
        <v>0</v>
      </c>
    </row>
    <row r="122" spans="2:5" ht="23.25" customHeight="1" x14ac:dyDescent="0.25">
      <c r="B122" s="43" t="s">
        <v>273</v>
      </c>
      <c r="C122" s="194"/>
      <c r="D122" s="16">
        <v>40</v>
      </c>
      <c r="E122" s="67">
        <f t="shared" si="4"/>
        <v>0</v>
      </c>
    </row>
    <row r="123" spans="2:5" ht="23.25" customHeight="1" x14ac:dyDescent="0.25">
      <c r="B123" s="43" t="s">
        <v>274</v>
      </c>
      <c r="C123" s="194"/>
      <c r="D123" s="16">
        <v>30</v>
      </c>
      <c r="E123" s="67">
        <f t="shared" si="4"/>
        <v>0</v>
      </c>
    </row>
    <row r="124" spans="2:5" ht="23.25" customHeight="1" x14ac:dyDescent="0.25">
      <c r="B124" s="43" t="s">
        <v>275</v>
      </c>
      <c r="C124" s="194"/>
      <c r="D124" s="16">
        <v>40</v>
      </c>
      <c r="E124" s="67">
        <f t="shared" si="4"/>
        <v>0</v>
      </c>
    </row>
    <row r="125" spans="2:5" ht="23.25" customHeight="1" x14ac:dyDescent="0.25">
      <c r="B125" s="43" t="s">
        <v>276</v>
      </c>
      <c r="C125" s="194"/>
      <c r="D125" s="16">
        <v>50</v>
      </c>
      <c r="E125" s="67">
        <f t="shared" si="4"/>
        <v>0</v>
      </c>
    </row>
    <row r="126" spans="2:5" ht="23.25" customHeight="1" x14ac:dyDescent="0.25">
      <c r="B126" s="43" t="s">
        <v>277</v>
      </c>
      <c r="C126" s="194"/>
      <c r="D126" s="16">
        <v>60</v>
      </c>
      <c r="E126" s="67">
        <f t="shared" si="4"/>
        <v>0</v>
      </c>
    </row>
    <row r="127" spans="2:5" ht="23.25" customHeight="1" x14ac:dyDescent="0.25">
      <c r="B127" s="43" t="s">
        <v>278</v>
      </c>
      <c r="C127" s="194"/>
      <c r="D127" s="16">
        <v>70</v>
      </c>
      <c r="E127" s="67">
        <f t="shared" si="4"/>
        <v>0</v>
      </c>
    </row>
    <row r="128" spans="2:5" ht="23.25" customHeight="1" x14ac:dyDescent="0.25">
      <c r="B128" s="43" t="s">
        <v>279</v>
      </c>
      <c r="C128" s="194"/>
      <c r="D128" s="16">
        <v>70</v>
      </c>
      <c r="E128" s="67">
        <f t="shared" si="4"/>
        <v>0</v>
      </c>
    </row>
    <row r="129" spans="2:5" ht="23.25" customHeight="1" x14ac:dyDescent="0.25">
      <c r="B129" s="43" t="s">
        <v>280</v>
      </c>
      <c r="C129" s="194"/>
      <c r="D129" s="16">
        <v>55</v>
      </c>
      <c r="E129" s="67">
        <f t="shared" si="4"/>
        <v>0</v>
      </c>
    </row>
    <row r="130" spans="2:5" ht="23.25" customHeight="1" x14ac:dyDescent="0.25">
      <c r="B130" s="43" t="s">
        <v>281</v>
      </c>
      <c r="C130" s="194"/>
      <c r="D130" s="16">
        <v>40</v>
      </c>
      <c r="E130" s="67">
        <f t="shared" si="4"/>
        <v>0</v>
      </c>
    </row>
    <row r="131" spans="2:5" ht="23.25" customHeight="1" x14ac:dyDescent="0.25">
      <c r="B131" s="43" t="s">
        <v>282</v>
      </c>
      <c r="C131" s="194"/>
      <c r="D131" s="16">
        <v>40</v>
      </c>
      <c r="E131" s="67">
        <f t="shared" si="4"/>
        <v>0</v>
      </c>
    </row>
    <row r="132" spans="2:5" ht="23.25" customHeight="1" x14ac:dyDescent="0.25">
      <c r="B132" s="43" t="s">
        <v>283</v>
      </c>
      <c r="C132" s="194"/>
      <c r="D132" s="16">
        <v>30</v>
      </c>
      <c r="E132" s="67">
        <f t="shared" si="4"/>
        <v>0</v>
      </c>
    </row>
    <row r="133" spans="2:5" ht="23.25" customHeight="1" x14ac:dyDescent="0.25">
      <c r="B133" s="43" t="s">
        <v>284</v>
      </c>
      <c r="C133" s="194"/>
      <c r="D133" s="16">
        <v>70</v>
      </c>
      <c r="E133" s="67">
        <f t="shared" si="4"/>
        <v>0</v>
      </c>
    </row>
    <row r="134" spans="2:5" ht="23.25" customHeight="1" x14ac:dyDescent="0.25">
      <c r="B134" s="43" t="s">
        <v>285</v>
      </c>
      <c r="C134" s="194"/>
      <c r="D134" s="16">
        <v>50</v>
      </c>
      <c r="E134" s="67">
        <f t="shared" si="4"/>
        <v>0</v>
      </c>
    </row>
    <row r="135" spans="2:5" ht="23.25" customHeight="1" x14ac:dyDescent="0.25">
      <c r="B135" s="43" t="s">
        <v>286</v>
      </c>
      <c r="C135" s="194"/>
      <c r="D135" s="16">
        <v>40</v>
      </c>
      <c r="E135" s="67">
        <f t="shared" si="4"/>
        <v>0</v>
      </c>
    </row>
    <row r="136" spans="2:5" ht="23.25" customHeight="1" x14ac:dyDescent="0.25">
      <c r="B136" s="43" t="s">
        <v>287</v>
      </c>
      <c r="C136" s="194"/>
      <c r="D136" s="16">
        <v>40</v>
      </c>
      <c r="E136" s="67">
        <f t="shared" si="4"/>
        <v>0</v>
      </c>
    </row>
    <row r="137" spans="2:5" ht="23.25" customHeight="1" x14ac:dyDescent="0.25">
      <c r="B137" s="43" t="s">
        <v>288</v>
      </c>
      <c r="C137" s="194"/>
      <c r="D137" s="16">
        <v>50</v>
      </c>
      <c r="E137" s="67">
        <f t="shared" si="4"/>
        <v>0</v>
      </c>
    </row>
    <row r="138" spans="2:5" ht="23.25" customHeight="1" x14ac:dyDescent="0.25">
      <c r="B138" s="84" t="s">
        <v>402</v>
      </c>
      <c r="C138" s="194"/>
      <c r="D138" s="16">
        <v>40</v>
      </c>
      <c r="E138" s="67">
        <f t="shared" si="4"/>
        <v>0</v>
      </c>
    </row>
    <row r="139" spans="2:5" ht="23.25" customHeight="1" x14ac:dyDescent="0.25">
      <c r="B139" s="84" t="s">
        <v>403</v>
      </c>
      <c r="C139" s="194"/>
      <c r="D139" s="16">
        <v>30</v>
      </c>
      <c r="E139" s="67">
        <f t="shared" si="4"/>
        <v>0</v>
      </c>
    </row>
    <row r="140" spans="2:5" ht="23.25" customHeight="1" x14ac:dyDescent="0.25">
      <c r="B140" s="84" t="s">
        <v>153</v>
      </c>
      <c r="C140" s="194"/>
      <c r="D140" s="16">
        <v>50</v>
      </c>
      <c r="E140" s="67">
        <f t="shared" si="4"/>
        <v>0</v>
      </c>
    </row>
    <row r="141" spans="2:5" ht="23.25" customHeight="1" x14ac:dyDescent="0.25">
      <c r="B141" s="84" t="s">
        <v>404</v>
      </c>
      <c r="C141" s="194"/>
      <c r="D141" s="16">
        <v>30</v>
      </c>
      <c r="E141" s="67">
        <f t="shared" si="4"/>
        <v>0</v>
      </c>
    </row>
    <row r="142" spans="2:5" ht="23.25" customHeight="1" x14ac:dyDescent="0.25">
      <c r="B142" s="43" t="s">
        <v>289</v>
      </c>
      <c r="C142" s="194"/>
      <c r="D142" s="16">
        <v>70</v>
      </c>
      <c r="E142" s="67">
        <f t="shared" si="4"/>
        <v>0</v>
      </c>
    </row>
    <row r="143" spans="2:5" ht="23.25" customHeight="1" x14ac:dyDescent="0.25">
      <c r="B143" s="43" t="s">
        <v>290</v>
      </c>
      <c r="C143" s="194"/>
      <c r="D143" s="16">
        <v>30</v>
      </c>
      <c r="E143" s="67">
        <f t="shared" si="4"/>
        <v>0</v>
      </c>
    </row>
    <row r="144" spans="2:5" ht="23.25" customHeight="1" x14ac:dyDescent="0.25">
      <c r="B144" s="43" t="s">
        <v>291</v>
      </c>
      <c r="C144" s="194"/>
      <c r="D144" s="16">
        <v>80</v>
      </c>
      <c r="E144" s="67">
        <f t="shared" si="4"/>
        <v>0</v>
      </c>
    </row>
    <row r="145" spans="2:5" ht="23.25" customHeight="1" x14ac:dyDescent="0.25">
      <c r="B145" s="43" t="s">
        <v>292</v>
      </c>
      <c r="C145" s="194"/>
      <c r="D145" s="16">
        <v>80</v>
      </c>
      <c r="E145" s="67">
        <f t="shared" si="4"/>
        <v>0</v>
      </c>
    </row>
    <row r="146" spans="2:5" ht="23.25" customHeight="1" x14ac:dyDescent="0.25">
      <c r="B146" s="43" t="s">
        <v>293</v>
      </c>
      <c r="C146" s="194"/>
      <c r="D146" s="16">
        <v>80</v>
      </c>
      <c r="E146" s="67">
        <f t="shared" si="4"/>
        <v>0</v>
      </c>
    </row>
    <row r="147" spans="2:5" ht="23.25" customHeight="1" x14ac:dyDescent="0.25">
      <c r="B147" s="43" t="s">
        <v>294</v>
      </c>
      <c r="C147" s="194"/>
      <c r="D147" s="16">
        <v>40</v>
      </c>
      <c r="E147" s="67">
        <f t="shared" si="4"/>
        <v>0</v>
      </c>
    </row>
    <row r="148" spans="2:5" ht="23.25" customHeight="1" x14ac:dyDescent="0.25">
      <c r="B148" s="43" t="s">
        <v>295</v>
      </c>
      <c r="C148" s="194"/>
      <c r="D148" s="16">
        <v>40</v>
      </c>
      <c r="E148" s="67">
        <f t="shared" si="4"/>
        <v>0</v>
      </c>
    </row>
    <row r="149" spans="2:5" ht="23.25" customHeight="1" x14ac:dyDescent="0.25">
      <c r="B149" s="43" t="s">
        <v>296</v>
      </c>
      <c r="C149" s="194"/>
      <c r="D149" s="16">
        <v>60</v>
      </c>
      <c r="E149" s="67">
        <f t="shared" ref="E149:E186" si="5">C149*D149</f>
        <v>0</v>
      </c>
    </row>
    <row r="150" spans="2:5" ht="23.25" customHeight="1" x14ac:dyDescent="0.25">
      <c r="B150" s="43" t="s">
        <v>297</v>
      </c>
      <c r="C150" s="194"/>
      <c r="D150" s="16">
        <v>30</v>
      </c>
      <c r="E150" s="67">
        <f t="shared" si="5"/>
        <v>0</v>
      </c>
    </row>
    <row r="151" spans="2:5" ht="23.25" customHeight="1" x14ac:dyDescent="0.25">
      <c r="B151" s="43" t="s">
        <v>298</v>
      </c>
      <c r="C151" s="194"/>
      <c r="D151" s="16">
        <v>30</v>
      </c>
      <c r="E151" s="67">
        <f t="shared" si="5"/>
        <v>0</v>
      </c>
    </row>
    <row r="152" spans="2:5" ht="23.25" customHeight="1" x14ac:dyDescent="0.25">
      <c r="B152" s="43" t="s">
        <v>299</v>
      </c>
      <c r="C152" s="194"/>
      <c r="D152" s="16">
        <v>30</v>
      </c>
      <c r="E152" s="67">
        <f t="shared" si="5"/>
        <v>0</v>
      </c>
    </row>
    <row r="153" spans="2:5" ht="23.25" customHeight="1" x14ac:dyDescent="0.25">
      <c r="B153" s="43" t="s">
        <v>300</v>
      </c>
      <c r="C153" s="194"/>
      <c r="D153" s="16">
        <v>50</v>
      </c>
      <c r="E153" s="67">
        <f t="shared" si="5"/>
        <v>0</v>
      </c>
    </row>
    <row r="154" spans="2:5" ht="23.25" customHeight="1" x14ac:dyDescent="0.25">
      <c r="B154" s="43" t="s">
        <v>301</v>
      </c>
      <c r="C154" s="194"/>
      <c r="D154" s="16">
        <v>60</v>
      </c>
      <c r="E154" s="67">
        <f t="shared" si="5"/>
        <v>0</v>
      </c>
    </row>
    <row r="155" spans="2:5" ht="23.25" customHeight="1" x14ac:dyDescent="0.25">
      <c r="B155" s="89" t="s">
        <v>423</v>
      </c>
      <c r="C155" s="194"/>
      <c r="D155" s="16">
        <v>40</v>
      </c>
      <c r="E155" s="67">
        <f t="shared" si="5"/>
        <v>0</v>
      </c>
    </row>
    <row r="156" spans="2:5" ht="23.25" customHeight="1" x14ac:dyDescent="0.25">
      <c r="B156" s="43" t="s">
        <v>302</v>
      </c>
      <c r="C156" s="194"/>
      <c r="D156" s="16">
        <v>50</v>
      </c>
      <c r="E156" s="67">
        <f t="shared" si="5"/>
        <v>0</v>
      </c>
    </row>
    <row r="157" spans="2:5" ht="23.25" customHeight="1" x14ac:dyDescent="0.25">
      <c r="B157" s="43" t="s">
        <v>303</v>
      </c>
      <c r="C157" s="194"/>
      <c r="D157" s="16">
        <v>30</v>
      </c>
      <c r="E157" s="67">
        <f t="shared" si="5"/>
        <v>0</v>
      </c>
    </row>
    <row r="158" spans="2:5" ht="23.25" customHeight="1" x14ac:dyDescent="0.25">
      <c r="B158" s="43" t="s">
        <v>304</v>
      </c>
      <c r="C158" s="194"/>
      <c r="D158" s="16">
        <v>40</v>
      </c>
      <c r="E158" s="67">
        <f t="shared" si="5"/>
        <v>0</v>
      </c>
    </row>
    <row r="159" spans="2:5" ht="23.25" customHeight="1" x14ac:dyDescent="0.25">
      <c r="B159" s="43" t="s">
        <v>305</v>
      </c>
      <c r="C159" s="194"/>
      <c r="D159" s="16">
        <v>50</v>
      </c>
      <c r="E159" s="67">
        <f t="shared" si="5"/>
        <v>0</v>
      </c>
    </row>
    <row r="160" spans="2:5" ht="23.25" customHeight="1" x14ac:dyDescent="0.25">
      <c r="B160" s="43" t="s">
        <v>306</v>
      </c>
      <c r="C160" s="194"/>
      <c r="D160" s="16">
        <v>130</v>
      </c>
      <c r="E160" s="67">
        <f t="shared" si="5"/>
        <v>0</v>
      </c>
    </row>
    <row r="161" spans="2:5" ht="23.25" customHeight="1" x14ac:dyDescent="0.25">
      <c r="B161" s="43" t="s">
        <v>307</v>
      </c>
      <c r="C161" s="194"/>
      <c r="D161" s="16">
        <v>120</v>
      </c>
      <c r="E161" s="67">
        <f t="shared" si="5"/>
        <v>0</v>
      </c>
    </row>
    <row r="162" spans="2:5" ht="23.25" customHeight="1" x14ac:dyDescent="0.25">
      <c r="B162" s="43" t="s">
        <v>424</v>
      </c>
      <c r="C162" s="194"/>
      <c r="D162" s="16">
        <v>85</v>
      </c>
      <c r="E162" s="67">
        <f t="shared" si="5"/>
        <v>0</v>
      </c>
    </row>
    <row r="163" spans="2:5" ht="23.25" customHeight="1" x14ac:dyDescent="0.25">
      <c r="B163" s="43" t="s">
        <v>308</v>
      </c>
      <c r="C163" s="194"/>
      <c r="D163" s="16">
        <v>50</v>
      </c>
      <c r="E163" s="67">
        <f t="shared" si="5"/>
        <v>0</v>
      </c>
    </row>
    <row r="164" spans="2:5" ht="23.25" customHeight="1" x14ac:dyDescent="0.25">
      <c r="B164" s="43" t="s">
        <v>309</v>
      </c>
      <c r="C164" s="194"/>
      <c r="D164" s="16">
        <v>50</v>
      </c>
      <c r="E164" s="67">
        <f t="shared" si="5"/>
        <v>0</v>
      </c>
    </row>
    <row r="165" spans="2:5" ht="23.25" customHeight="1" x14ac:dyDescent="0.25">
      <c r="B165" s="43" t="s">
        <v>310</v>
      </c>
      <c r="C165" s="194"/>
      <c r="D165" s="16">
        <v>50</v>
      </c>
      <c r="E165" s="67">
        <f t="shared" si="5"/>
        <v>0</v>
      </c>
    </row>
    <row r="166" spans="2:5" ht="23.25" customHeight="1" x14ac:dyDescent="0.25">
      <c r="B166" s="43" t="s">
        <v>311</v>
      </c>
      <c r="C166" s="194"/>
      <c r="D166" s="16">
        <v>70</v>
      </c>
      <c r="E166" s="67">
        <f t="shared" si="5"/>
        <v>0</v>
      </c>
    </row>
    <row r="167" spans="2:5" ht="23.25" customHeight="1" x14ac:dyDescent="0.25">
      <c r="B167" s="43" t="s">
        <v>312</v>
      </c>
      <c r="C167" s="194"/>
      <c r="D167" s="16">
        <v>50</v>
      </c>
      <c r="E167" s="67">
        <f t="shared" si="5"/>
        <v>0</v>
      </c>
    </row>
    <row r="168" spans="2:5" ht="23.25" customHeight="1" x14ac:dyDescent="0.25">
      <c r="B168" s="43" t="s">
        <v>313</v>
      </c>
      <c r="C168" s="194"/>
      <c r="D168" s="16">
        <v>60</v>
      </c>
      <c r="E168" s="67">
        <f t="shared" si="5"/>
        <v>0</v>
      </c>
    </row>
    <row r="169" spans="2:5" ht="23.25" customHeight="1" x14ac:dyDescent="0.25">
      <c r="B169" s="43" t="s">
        <v>314</v>
      </c>
      <c r="C169" s="194"/>
      <c r="D169" s="16">
        <v>90</v>
      </c>
      <c r="E169" s="67">
        <f t="shared" si="5"/>
        <v>0</v>
      </c>
    </row>
    <row r="170" spans="2:5" ht="23.25" customHeight="1" x14ac:dyDescent="0.25">
      <c r="B170" s="43" t="s">
        <v>315</v>
      </c>
      <c r="C170" s="194"/>
      <c r="D170" s="16">
        <v>50</v>
      </c>
      <c r="E170" s="67">
        <f t="shared" si="5"/>
        <v>0</v>
      </c>
    </row>
    <row r="171" spans="2:5" ht="23.25" customHeight="1" x14ac:dyDescent="0.25">
      <c r="B171" s="84" t="s">
        <v>425</v>
      </c>
      <c r="C171" s="194"/>
      <c r="D171" s="16">
        <v>30</v>
      </c>
      <c r="E171" s="67">
        <f t="shared" si="5"/>
        <v>0</v>
      </c>
    </row>
    <row r="172" spans="2:5" ht="23.25" customHeight="1" x14ac:dyDescent="0.25">
      <c r="B172" s="84" t="s">
        <v>426</v>
      </c>
      <c r="C172" s="194"/>
      <c r="D172" s="16">
        <v>50</v>
      </c>
      <c r="E172" s="67">
        <f t="shared" si="5"/>
        <v>0</v>
      </c>
    </row>
    <row r="173" spans="2:5" ht="23.25" customHeight="1" x14ac:dyDescent="0.25">
      <c r="B173" s="43" t="s">
        <v>316</v>
      </c>
      <c r="C173" s="194"/>
      <c r="D173" s="16">
        <v>50</v>
      </c>
      <c r="E173" s="67">
        <f t="shared" si="5"/>
        <v>0</v>
      </c>
    </row>
    <row r="174" spans="2:5" ht="23.25" customHeight="1" x14ac:dyDescent="0.25">
      <c r="B174" s="89" t="s">
        <v>427</v>
      </c>
      <c r="C174" s="194"/>
      <c r="D174" s="16">
        <v>40</v>
      </c>
      <c r="E174" s="67">
        <f t="shared" si="5"/>
        <v>0</v>
      </c>
    </row>
    <row r="175" spans="2:5" ht="23.25" customHeight="1" x14ac:dyDescent="0.25">
      <c r="B175" s="43" t="s">
        <v>428</v>
      </c>
      <c r="C175" s="194"/>
      <c r="D175" s="16">
        <v>70</v>
      </c>
      <c r="E175" s="67">
        <f t="shared" si="5"/>
        <v>0</v>
      </c>
    </row>
    <row r="176" spans="2:5" ht="23.25" customHeight="1" x14ac:dyDescent="0.25">
      <c r="B176" s="43" t="s">
        <v>317</v>
      </c>
      <c r="C176" s="194"/>
      <c r="D176" s="16">
        <v>40</v>
      </c>
      <c r="E176" s="67">
        <f t="shared" si="5"/>
        <v>0</v>
      </c>
    </row>
    <row r="177" spans="2:5" ht="23.25" customHeight="1" x14ac:dyDescent="0.25">
      <c r="B177" s="89" t="s">
        <v>429</v>
      </c>
      <c r="C177" s="194"/>
      <c r="D177" s="16">
        <v>30</v>
      </c>
      <c r="E177" s="67">
        <f t="shared" si="5"/>
        <v>0</v>
      </c>
    </row>
    <row r="178" spans="2:5" ht="23.25" customHeight="1" x14ac:dyDescent="0.25">
      <c r="B178" s="43" t="s">
        <v>318</v>
      </c>
      <c r="C178" s="194"/>
      <c r="D178" s="16">
        <v>70</v>
      </c>
      <c r="E178" s="67">
        <f t="shared" si="5"/>
        <v>0</v>
      </c>
    </row>
    <row r="179" spans="2:5" ht="23.25" customHeight="1" x14ac:dyDescent="0.25">
      <c r="B179" s="89" t="s">
        <v>430</v>
      </c>
      <c r="C179" s="194"/>
      <c r="D179" s="16">
        <v>50</v>
      </c>
      <c r="E179" s="67">
        <f t="shared" si="5"/>
        <v>0</v>
      </c>
    </row>
    <row r="180" spans="2:5" ht="23.25" customHeight="1" x14ac:dyDescent="0.25">
      <c r="B180" s="43" t="s">
        <v>319</v>
      </c>
      <c r="C180" s="194"/>
      <c r="D180" s="16">
        <v>80</v>
      </c>
      <c r="E180" s="67">
        <f t="shared" si="5"/>
        <v>0</v>
      </c>
    </row>
    <row r="181" spans="2:5" ht="23.25" customHeight="1" x14ac:dyDescent="0.25">
      <c r="B181" s="43" t="s">
        <v>320</v>
      </c>
      <c r="C181" s="194"/>
      <c r="D181" s="16">
        <v>50</v>
      </c>
      <c r="E181" s="67">
        <f t="shared" si="5"/>
        <v>0</v>
      </c>
    </row>
    <row r="182" spans="2:5" ht="23.25" customHeight="1" x14ac:dyDescent="0.25">
      <c r="B182" s="43" t="s">
        <v>321</v>
      </c>
      <c r="C182" s="194"/>
      <c r="D182" s="16">
        <v>40</v>
      </c>
      <c r="E182" s="67">
        <f t="shared" si="5"/>
        <v>0</v>
      </c>
    </row>
    <row r="183" spans="2:5" ht="23.25" customHeight="1" x14ac:dyDescent="0.25">
      <c r="B183" s="43" t="s">
        <v>322</v>
      </c>
      <c r="C183" s="194"/>
      <c r="D183" s="16">
        <v>40</v>
      </c>
      <c r="E183" s="67">
        <f t="shared" si="5"/>
        <v>0</v>
      </c>
    </row>
    <row r="184" spans="2:5" ht="23.25" customHeight="1" x14ac:dyDescent="0.25">
      <c r="B184" s="43" t="s">
        <v>323</v>
      </c>
      <c r="C184" s="194"/>
      <c r="D184" s="16">
        <v>60</v>
      </c>
      <c r="E184" s="67">
        <f t="shared" si="5"/>
        <v>0</v>
      </c>
    </row>
    <row r="185" spans="2:5" ht="23.25" customHeight="1" x14ac:dyDescent="0.25">
      <c r="B185" s="43" t="s">
        <v>324</v>
      </c>
      <c r="C185" s="194"/>
      <c r="D185" s="16">
        <v>100</v>
      </c>
      <c r="E185" s="67">
        <f t="shared" si="5"/>
        <v>0</v>
      </c>
    </row>
    <row r="186" spans="2:5" ht="23.25" customHeight="1" x14ac:dyDescent="0.25">
      <c r="B186" s="43" t="s">
        <v>325</v>
      </c>
      <c r="C186" s="194"/>
      <c r="D186" s="16">
        <v>70</v>
      </c>
      <c r="E186" s="67">
        <f t="shared" si="5"/>
        <v>0</v>
      </c>
    </row>
    <row r="187" spans="2:5" ht="23.25" customHeight="1" thickBot="1" x14ac:dyDescent="0.3">
      <c r="B187" s="90" t="s">
        <v>326</v>
      </c>
      <c r="C187" s="195"/>
      <c r="D187" s="48">
        <v>70</v>
      </c>
      <c r="E187" s="72">
        <f>C187*D187</f>
        <v>0</v>
      </c>
    </row>
    <row r="188" spans="2:5" ht="23.5" customHeight="1" thickBot="1" x14ac:dyDescent="0.35">
      <c r="B188" s="1" t="s">
        <v>0</v>
      </c>
      <c r="C188" s="17" t="s">
        <v>1</v>
      </c>
      <c r="D188" s="18" t="s">
        <v>1</v>
      </c>
      <c r="E188" s="75">
        <f>SUM(E6:E187)</f>
        <v>0</v>
      </c>
    </row>
    <row r="189" spans="2:5" ht="13" x14ac:dyDescent="0.3">
      <c r="B189" s="11"/>
      <c r="C189" s="45"/>
      <c r="D189" s="45"/>
      <c r="E189" s="11"/>
    </row>
    <row r="191" spans="2:5" ht="15.5" x14ac:dyDescent="0.35">
      <c r="B191" s="2" t="s">
        <v>327</v>
      </c>
    </row>
    <row r="192" spans="2:5" ht="13" thickBot="1" x14ac:dyDescent="0.3"/>
    <row r="193" spans="2:5" ht="84" customHeight="1" thickBot="1" x14ac:dyDescent="0.3">
      <c r="B193" s="116" t="s">
        <v>328</v>
      </c>
      <c r="C193" s="97" t="s">
        <v>329</v>
      </c>
      <c r="D193" s="91" t="s">
        <v>441</v>
      </c>
      <c r="E193" s="91" t="s">
        <v>378</v>
      </c>
    </row>
    <row r="194" spans="2:5" ht="21.75" customHeight="1" x14ac:dyDescent="0.25">
      <c r="B194" s="118" t="s">
        <v>330</v>
      </c>
      <c r="C194" s="115"/>
      <c r="D194" s="196">
        <v>9201</v>
      </c>
      <c r="E194" s="119">
        <f>C194*D194</f>
        <v>0</v>
      </c>
    </row>
    <row r="195" spans="2:5" ht="21.75" customHeight="1" thickBot="1" x14ac:dyDescent="0.3">
      <c r="B195" s="120" t="s">
        <v>384</v>
      </c>
      <c r="C195" s="117"/>
      <c r="D195" s="156">
        <v>2181</v>
      </c>
      <c r="E195" s="121">
        <f>C195*D195</f>
        <v>0</v>
      </c>
    </row>
    <row r="196" spans="2:5" ht="23.25" customHeight="1" thickBot="1" x14ac:dyDescent="0.35">
      <c r="B196" s="1" t="s">
        <v>0</v>
      </c>
      <c r="C196" s="17" t="s">
        <v>1</v>
      </c>
      <c r="D196" s="18" t="s">
        <v>1</v>
      </c>
      <c r="E196" s="74">
        <f>SUM(E194:E195)</f>
        <v>0</v>
      </c>
    </row>
  </sheetData>
  <customSheetViews>
    <customSheetView guid="{C501ED11-5C6A-4E55-83AF-DBD730D03330}" scale="75" topLeftCell="A163">
      <selection activeCell="G188" sqref="G188"/>
      <pageMargins left="0.78740157499999996" right="0.78740157499999996" top="0.984251969" bottom="0.984251969" header="0.4921259845" footer="0.4921259845"/>
      <pageSetup paperSize="9" orientation="portrait" r:id="rId1"/>
      <headerFooter alignWithMargins="0"/>
    </customSheetView>
    <customSheetView guid="{3D47E4BC-948D-4C9D-939A-6EE571623F01}" scale="75" topLeftCell="A157">
      <selection activeCell="B188" sqref="B188"/>
      <pageMargins left="0.78740157499999996" right="0.78740157499999996" top="0.984251969" bottom="0.984251969" header="0.4921259845" footer="0.4921259845"/>
      <pageSetup paperSize="9" scale="74" orientation="portrait" r:id="rId2"/>
      <headerFooter alignWithMargins="0"/>
    </customSheetView>
  </customSheetViews>
  <phoneticPr fontId="2" type="noConversion"/>
  <pageMargins left="0.78740157499999996" right="0.78740157499999996" top="0.984251969" bottom="0.984251969" header="0.4921259845" footer="0.4921259845"/>
  <pageSetup paperSize="9" scale="74" orientation="portrait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0"/>
  <sheetViews>
    <sheetView topLeftCell="A12" zoomScale="75" zoomScaleNormal="75" workbookViewId="0">
      <selection activeCell="K26" sqref="K26"/>
    </sheetView>
  </sheetViews>
  <sheetFormatPr defaultRowHeight="19" customHeight="1" x14ac:dyDescent="0.25"/>
  <cols>
    <col min="1" max="1" width="1.54296875" customWidth="1"/>
    <col min="2" max="2" width="25.453125" customWidth="1"/>
    <col min="3" max="3" width="14.81640625" customWidth="1"/>
    <col min="4" max="4" width="15.54296875" customWidth="1"/>
    <col min="5" max="7" width="21.81640625" customWidth="1"/>
    <col min="8" max="8" width="34.81640625" customWidth="1"/>
    <col min="9" max="9" width="28.81640625" customWidth="1"/>
  </cols>
  <sheetData>
    <row r="1" spans="2:9" ht="19" customHeight="1" x14ac:dyDescent="0.35">
      <c r="B1" s="2" t="s">
        <v>341</v>
      </c>
    </row>
    <row r="2" spans="2:9" ht="12.75" customHeight="1" thickBot="1" x14ac:dyDescent="0.4">
      <c r="B2" s="2"/>
    </row>
    <row r="3" spans="2:9" ht="13.5" thickBot="1" x14ac:dyDescent="0.35">
      <c r="B3" s="1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H3" s="1">
        <v>7</v>
      </c>
      <c r="I3" s="1">
        <v>8</v>
      </c>
    </row>
    <row r="4" spans="2:9" ht="93.75" customHeight="1" thickBot="1" x14ac:dyDescent="0.3">
      <c r="B4" s="91" t="s">
        <v>85</v>
      </c>
      <c r="C4" s="92" t="s">
        <v>87</v>
      </c>
      <c r="D4" s="91" t="s">
        <v>86</v>
      </c>
      <c r="E4" s="91" t="s">
        <v>366</v>
      </c>
      <c r="F4" s="93" t="s">
        <v>370</v>
      </c>
      <c r="G4" s="93" t="s">
        <v>89</v>
      </c>
      <c r="H4" s="91" t="s">
        <v>371</v>
      </c>
      <c r="I4" s="91" t="s">
        <v>369</v>
      </c>
    </row>
    <row r="5" spans="2:9" ht="19" customHeight="1" x14ac:dyDescent="0.25">
      <c r="B5" s="178" t="s">
        <v>442</v>
      </c>
      <c r="C5" s="181">
        <v>30</v>
      </c>
      <c r="D5" s="184"/>
      <c r="E5" s="183">
        <f>F5*C5</f>
        <v>30</v>
      </c>
      <c r="F5" s="203">
        <v>1</v>
      </c>
      <c r="G5" s="184"/>
      <c r="H5" s="185">
        <f>F5*G5*16</f>
        <v>0</v>
      </c>
      <c r="I5" s="186">
        <f>D5*F5+H5</f>
        <v>0</v>
      </c>
    </row>
    <row r="6" spans="2:9" ht="19" customHeight="1" x14ac:dyDescent="0.25">
      <c r="B6" s="179" t="s">
        <v>443</v>
      </c>
      <c r="C6" s="187">
        <v>15</v>
      </c>
      <c r="D6" s="157"/>
      <c r="E6" s="81">
        <f t="shared" ref="E6:E7" si="0">F6*C6</f>
        <v>15</v>
      </c>
      <c r="F6" s="197">
        <v>1</v>
      </c>
      <c r="G6" s="161"/>
      <c r="H6" s="180">
        <f t="shared" ref="H6:H7" si="1">F6*G6*16</f>
        <v>0</v>
      </c>
      <c r="I6" s="177">
        <f t="shared" ref="I6:I7" si="2">D6*F6+H6</f>
        <v>0</v>
      </c>
    </row>
    <row r="7" spans="2:9" ht="19" customHeight="1" x14ac:dyDescent="0.25">
      <c r="B7" s="106" t="s">
        <v>129</v>
      </c>
      <c r="C7" s="188">
        <v>50</v>
      </c>
      <c r="D7" s="149"/>
      <c r="E7" s="81">
        <f t="shared" si="0"/>
        <v>50</v>
      </c>
      <c r="F7" s="52">
        <v>1</v>
      </c>
      <c r="G7" s="148"/>
      <c r="H7" s="180">
        <f t="shared" si="1"/>
        <v>0</v>
      </c>
      <c r="I7" s="177">
        <f t="shared" si="2"/>
        <v>0</v>
      </c>
    </row>
    <row r="8" spans="2:9" ht="19" customHeight="1" x14ac:dyDescent="0.35">
      <c r="B8" s="88" t="s">
        <v>409</v>
      </c>
      <c r="C8" s="189">
        <v>100</v>
      </c>
      <c r="D8" s="149"/>
      <c r="E8" s="41">
        <f t="shared" ref="E8:E22" si="3">F8*C8</f>
        <v>100</v>
      </c>
      <c r="F8" s="42">
        <v>1</v>
      </c>
      <c r="G8" s="161"/>
      <c r="H8" s="70">
        <f t="shared" ref="H8:H22" si="4">F8*G8*16</f>
        <v>0</v>
      </c>
      <c r="I8" s="72">
        <f t="shared" ref="I8:I22" si="5">D8*F8+H8</f>
        <v>0</v>
      </c>
    </row>
    <row r="9" spans="2:9" ht="19" customHeight="1" x14ac:dyDescent="0.25">
      <c r="B9" s="84" t="s">
        <v>47</v>
      </c>
      <c r="C9" s="132">
        <v>100</v>
      </c>
      <c r="D9" s="149"/>
      <c r="E9" s="41">
        <f t="shared" si="3"/>
        <v>200</v>
      </c>
      <c r="F9" s="42">
        <v>2</v>
      </c>
      <c r="G9" s="161"/>
      <c r="H9" s="70">
        <f t="shared" si="4"/>
        <v>0</v>
      </c>
      <c r="I9" s="72">
        <f t="shared" si="5"/>
        <v>0</v>
      </c>
    </row>
    <row r="10" spans="2:9" ht="19" customHeight="1" x14ac:dyDescent="0.35">
      <c r="B10" s="87" t="s">
        <v>237</v>
      </c>
      <c r="C10" s="132">
        <v>100</v>
      </c>
      <c r="D10" s="149"/>
      <c r="E10" s="41">
        <f t="shared" si="3"/>
        <v>100</v>
      </c>
      <c r="F10" s="42">
        <v>1</v>
      </c>
      <c r="G10" s="161"/>
      <c r="H10" s="70">
        <f t="shared" si="4"/>
        <v>0</v>
      </c>
      <c r="I10" s="72">
        <f t="shared" si="5"/>
        <v>0</v>
      </c>
    </row>
    <row r="11" spans="2:9" ht="19" customHeight="1" x14ac:dyDescent="0.35">
      <c r="B11" s="87" t="s">
        <v>410</v>
      </c>
      <c r="C11" s="132">
        <v>100</v>
      </c>
      <c r="D11" s="149"/>
      <c r="E11" s="41">
        <f t="shared" si="3"/>
        <v>100</v>
      </c>
      <c r="F11" s="42">
        <v>1</v>
      </c>
      <c r="G11" s="161"/>
      <c r="H11" s="70">
        <f t="shared" si="4"/>
        <v>0</v>
      </c>
      <c r="I11" s="72">
        <f t="shared" si="5"/>
        <v>0</v>
      </c>
    </row>
    <row r="12" spans="2:9" ht="19" customHeight="1" x14ac:dyDescent="0.25">
      <c r="B12" s="84" t="s">
        <v>48</v>
      </c>
      <c r="C12" s="132">
        <v>50</v>
      </c>
      <c r="D12" s="149"/>
      <c r="E12" s="41">
        <f t="shared" si="3"/>
        <v>200</v>
      </c>
      <c r="F12" s="42">
        <v>4</v>
      </c>
      <c r="G12" s="161"/>
      <c r="H12" s="70">
        <f t="shared" si="4"/>
        <v>0</v>
      </c>
      <c r="I12" s="72">
        <f t="shared" si="5"/>
        <v>0</v>
      </c>
    </row>
    <row r="13" spans="2:9" ht="19" customHeight="1" x14ac:dyDescent="0.35">
      <c r="B13" s="88" t="s">
        <v>411</v>
      </c>
      <c r="C13" s="132">
        <v>100</v>
      </c>
      <c r="D13" s="149"/>
      <c r="E13" s="41">
        <f t="shared" si="3"/>
        <v>100</v>
      </c>
      <c r="F13" s="42">
        <v>1</v>
      </c>
      <c r="G13" s="161"/>
      <c r="H13" s="70">
        <f t="shared" si="4"/>
        <v>0</v>
      </c>
      <c r="I13" s="72">
        <f t="shared" si="5"/>
        <v>0</v>
      </c>
    </row>
    <row r="14" spans="2:9" ht="19" customHeight="1" x14ac:dyDescent="0.25">
      <c r="B14" s="84" t="s">
        <v>50</v>
      </c>
      <c r="C14" s="132">
        <v>100</v>
      </c>
      <c r="D14" s="149"/>
      <c r="E14" s="41">
        <f t="shared" si="3"/>
        <v>100</v>
      </c>
      <c r="F14" s="42">
        <v>1</v>
      </c>
      <c r="G14" s="161"/>
      <c r="H14" s="70">
        <f t="shared" si="4"/>
        <v>0</v>
      </c>
      <c r="I14" s="72">
        <f t="shared" si="5"/>
        <v>0</v>
      </c>
    </row>
    <row r="15" spans="2:9" ht="19" customHeight="1" x14ac:dyDescent="0.25">
      <c r="B15" s="84" t="s">
        <v>49</v>
      </c>
      <c r="C15" s="132">
        <v>50</v>
      </c>
      <c r="D15" s="149"/>
      <c r="E15" s="41">
        <f t="shared" si="3"/>
        <v>250</v>
      </c>
      <c r="F15" s="42">
        <v>5</v>
      </c>
      <c r="G15" s="161"/>
      <c r="H15" s="70">
        <f t="shared" si="4"/>
        <v>0</v>
      </c>
      <c r="I15" s="72">
        <f t="shared" si="5"/>
        <v>0</v>
      </c>
    </row>
    <row r="16" spans="2:9" ht="19" customHeight="1" x14ac:dyDescent="0.25">
      <c r="B16" s="84" t="s">
        <v>49</v>
      </c>
      <c r="C16" s="132">
        <v>30</v>
      </c>
      <c r="D16" s="149"/>
      <c r="E16" s="41">
        <f t="shared" si="3"/>
        <v>60</v>
      </c>
      <c r="F16" s="42">
        <v>2</v>
      </c>
      <c r="G16" s="161"/>
      <c r="H16" s="70">
        <f t="shared" si="4"/>
        <v>0</v>
      </c>
      <c r="I16" s="72">
        <f t="shared" si="5"/>
        <v>0</v>
      </c>
    </row>
    <row r="17" spans="2:9" ht="19" customHeight="1" x14ac:dyDescent="0.35">
      <c r="B17" s="88" t="s">
        <v>412</v>
      </c>
      <c r="C17" s="132">
        <v>100</v>
      </c>
      <c r="D17" s="149"/>
      <c r="E17" s="41">
        <f t="shared" si="3"/>
        <v>100</v>
      </c>
      <c r="F17" s="42">
        <v>1</v>
      </c>
      <c r="G17" s="161"/>
      <c r="H17" s="70">
        <f t="shared" si="4"/>
        <v>0</v>
      </c>
      <c r="I17" s="72">
        <f t="shared" si="5"/>
        <v>0</v>
      </c>
    </row>
    <row r="18" spans="2:9" ht="19" customHeight="1" x14ac:dyDescent="0.25">
      <c r="B18" s="84" t="s">
        <v>51</v>
      </c>
      <c r="C18" s="132">
        <v>100</v>
      </c>
      <c r="D18" s="149"/>
      <c r="E18" s="41">
        <f t="shared" si="3"/>
        <v>100</v>
      </c>
      <c r="F18" s="42">
        <v>1</v>
      </c>
      <c r="G18" s="161"/>
      <c r="H18" s="70">
        <f t="shared" si="4"/>
        <v>0</v>
      </c>
      <c r="I18" s="72">
        <f t="shared" si="5"/>
        <v>0</v>
      </c>
    </row>
    <row r="19" spans="2:9" ht="19" customHeight="1" x14ac:dyDescent="0.25">
      <c r="B19" s="84" t="s">
        <v>52</v>
      </c>
      <c r="C19" s="132">
        <v>100</v>
      </c>
      <c r="D19" s="149"/>
      <c r="E19" s="41">
        <f t="shared" si="3"/>
        <v>100</v>
      </c>
      <c r="F19" s="42">
        <v>1</v>
      </c>
      <c r="G19" s="161"/>
      <c r="H19" s="70">
        <f t="shared" si="4"/>
        <v>0</v>
      </c>
      <c r="I19" s="72">
        <f t="shared" si="5"/>
        <v>0</v>
      </c>
    </row>
    <row r="20" spans="2:9" ht="19" customHeight="1" x14ac:dyDescent="0.25">
      <c r="B20" s="84" t="s">
        <v>53</v>
      </c>
      <c r="C20" s="132">
        <v>50</v>
      </c>
      <c r="D20" s="149"/>
      <c r="E20" s="41">
        <f t="shared" si="3"/>
        <v>1150</v>
      </c>
      <c r="F20" s="42">
        <v>23</v>
      </c>
      <c r="G20" s="161"/>
      <c r="H20" s="70">
        <f t="shared" si="4"/>
        <v>0</v>
      </c>
      <c r="I20" s="72">
        <f t="shared" si="5"/>
        <v>0</v>
      </c>
    </row>
    <row r="21" spans="2:9" ht="19" customHeight="1" x14ac:dyDescent="0.25">
      <c r="B21" s="84" t="s">
        <v>53</v>
      </c>
      <c r="C21" s="132">
        <v>30</v>
      </c>
      <c r="D21" s="149"/>
      <c r="E21" s="41">
        <f t="shared" si="3"/>
        <v>600</v>
      </c>
      <c r="F21" s="42">
        <v>20</v>
      </c>
      <c r="G21" s="161"/>
      <c r="H21" s="70">
        <f t="shared" si="4"/>
        <v>0</v>
      </c>
      <c r="I21" s="72">
        <f t="shared" si="5"/>
        <v>0</v>
      </c>
    </row>
    <row r="22" spans="2:9" ht="19" customHeight="1" x14ac:dyDescent="0.25">
      <c r="B22" s="84" t="s">
        <v>333</v>
      </c>
      <c r="C22" s="132">
        <v>50</v>
      </c>
      <c r="D22" s="149"/>
      <c r="E22" s="41">
        <f t="shared" si="3"/>
        <v>100</v>
      </c>
      <c r="F22" s="42">
        <v>2</v>
      </c>
      <c r="G22" s="161"/>
      <c r="H22" s="70">
        <f t="shared" si="4"/>
        <v>0</v>
      </c>
      <c r="I22" s="72">
        <f t="shared" si="5"/>
        <v>0</v>
      </c>
    </row>
    <row r="23" spans="2:9" ht="19" customHeight="1" thickBot="1" x14ac:dyDescent="0.3">
      <c r="B23" s="84" t="s">
        <v>56</v>
      </c>
      <c r="C23" s="132">
        <v>50</v>
      </c>
      <c r="D23" s="157"/>
      <c r="E23" s="173">
        <f>F23*C23</f>
        <v>750</v>
      </c>
      <c r="F23" s="197">
        <v>15</v>
      </c>
      <c r="G23" s="161"/>
      <c r="H23" s="176">
        <f>F23*G23*16</f>
        <v>0</v>
      </c>
      <c r="I23" s="72">
        <f>D23*F23+H23</f>
        <v>0</v>
      </c>
    </row>
    <row r="24" spans="2:9" ht="21" customHeight="1" thickBot="1" x14ac:dyDescent="0.35">
      <c r="B24" s="1" t="s">
        <v>0</v>
      </c>
      <c r="C24" s="164" t="s">
        <v>1</v>
      </c>
      <c r="D24" s="18" t="s">
        <v>1</v>
      </c>
      <c r="E24" s="18" t="s">
        <v>1</v>
      </c>
      <c r="F24" s="18" t="s">
        <v>1</v>
      </c>
      <c r="G24" s="18" t="s">
        <v>1</v>
      </c>
      <c r="H24" s="73" t="s">
        <v>1</v>
      </c>
      <c r="I24" s="74">
        <f>SUM(I5:I23)</f>
        <v>0</v>
      </c>
    </row>
    <row r="25" spans="2:9" ht="19" customHeight="1" x14ac:dyDescent="0.25">
      <c r="E25" s="49"/>
      <c r="F25" s="49"/>
    </row>
    <row r="26" spans="2:9" ht="19" customHeight="1" x14ac:dyDescent="0.35">
      <c r="B26" s="2" t="s">
        <v>438</v>
      </c>
    </row>
    <row r="27" spans="2:9" ht="10" customHeight="1" thickBot="1" x14ac:dyDescent="0.4">
      <c r="B27" s="2"/>
    </row>
    <row r="28" spans="2:9" ht="13.5" thickBot="1" x14ac:dyDescent="0.35">
      <c r="B28" s="1">
        <v>1</v>
      </c>
      <c r="C28" s="1">
        <v>2</v>
      </c>
      <c r="D28" s="1">
        <v>3</v>
      </c>
      <c r="E28" s="1">
        <v>4</v>
      </c>
      <c r="F28" s="1">
        <v>5</v>
      </c>
      <c r="G28" s="1">
        <v>6</v>
      </c>
      <c r="H28" s="1">
        <v>7</v>
      </c>
      <c r="I28" s="1">
        <v>8</v>
      </c>
    </row>
    <row r="29" spans="2:9" ht="100.5" customHeight="1" thickBot="1" x14ac:dyDescent="0.3">
      <c r="B29" s="91" t="s">
        <v>85</v>
      </c>
      <c r="C29" s="92" t="s">
        <v>87</v>
      </c>
      <c r="D29" s="91" t="s">
        <v>86</v>
      </c>
      <c r="E29" s="91" t="s">
        <v>366</v>
      </c>
      <c r="F29" s="93" t="s">
        <v>370</v>
      </c>
      <c r="G29" s="93" t="s">
        <v>89</v>
      </c>
      <c r="H29" s="91" t="s">
        <v>372</v>
      </c>
      <c r="I29" s="91" t="s">
        <v>369</v>
      </c>
    </row>
    <row r="30" spans="2:9" ht="19" customHeight="1" x14ac:dyDescent="0.25">
      <c r="B30" s="106" t="s">
        <v>54</v>
      </c>
      <c r="C30" s="83">
        <v>50</v>
      </c>
      <c r="D30" s="198"/>
      <c r="E30" s="41">
        <f>F30*C30</f>
        <v>550</v>
      </c>
      <c r="F30" s="52">
        <v>11</v>
      </c>
      <c r="G30" s="269"/>
      <c r="H30" s="190">
        <f>F30*G30*6</f>
        <v>0</v>
      </c>
      <c r="I30" s="191">
        <f>D30*F30+H30</f>
        <v>0</v>
      </c>
    </row>
    <row r="31" spans="2:9" ht="19" customHeight="1" x14ac:dyDescent="0.25">
      <c r="B31" s="84" t="s">
        <v>55</v>
      </c>
      <c r="C31" s="40">
        <v>50</v>
      </c>
      <c r="D31" s="198"/>
      <c r="E31" s="41">
        <f>F31*C31</f>
        <v>500</v>
      </c>
      <c r="F31" s="42">
        <v>10</v>
      </c>
      <c r="G31" s="199"/>
      <c r="H31" s="190">
        <f>F31*G31*6</f>
        <v>0</v>
      </c>
      <c r="I31" s="191">
        <f>D31*F31+H31</f>
        <v>0</v>
      </c>
    </row>
    <row r="32" spans="2:9" ht="19" customHeight="1" x14ac:dyDescent="0.25">
      <c r="B32" s="84" t="s">
        <v>333</v>
      </c>
      <c r="C32" s="40">
        <v>50</v>
      </c>
      <c r="D32" s="198"/>
      <c r="E32" s="41">
        <f>F32*C32</f>
        <v>500</v>
      </c>
      <c r="F32" s="42">
        <v>10</v>
      </c>
      <c r="G32" s="199"/>
      <c r="H32" s="190">
        <f>F32*G32*6</f>
        <v>0</v>
      </c>
      <c r="I32" s="191">
        <f>D32*F32+H32</f>
        <v>0</v>
      </c>
    </row>
    <row r="33" spans="2:9" ht="19" customHeight="1" thickBot="1" x14ac:dyDescent="0.3">
      <c r="B33" s="84" t="s">
        <v>56</v>
      </c>
      <c r="C33" s="40">
        <v>50</v>
      </c>
      <c r="D33" s="198"/>
      <c r="E33" s="41">
        <f>F33*C33</f>
        <v>2650</v>
      </c>
      <c r="F33" s="42">
        <v>53</v>
      </c>
      <c r="G33" s="199"/>
      <c r="H33" s="190">
        <f>F33*G33*6</f>
        <v>0</v>
      </c>
      <c r="I33" s="191">
        <f>D33*F33+H33</f>
        <v>0</v>
      </c>
    </row>
    <row r="34" spans="2:9" ht="19" customHeight="1" thickBot="1" x14ac:dyDescent="0.35">
      <c r="B34" s="1" t="s">
        <v>0</v>
      </c>
      <c r="C34" s="17" t="s">
        <v>1</v>
      </c>
      <c r="D34" s="18" t="s">
        <v>1</v>
      </c>
      <c r="E34" s="18" t="s">
        <v>1</v>
      </c>
      <c r="F34" s="18" t="s">
        <v>1</v>
      </c>
      <c r="G34" s="18" t="s">
        <v>1</v>
      </c>
      <c r="H34" s="73" t="s">
        <v>1</v>
      </c>
      <c r="I34" s="74">
        <f>SUM(I30:I33)</f>
        <v>0</v>
      </c>
    </row>
    <row r="35" spans="2:9" ht="19" customHeight="1" x14ac:dyDescent="0.4">
      <c r="C35" s="56"/>
      <c r="E35" s="49"/>
      <c r="F35" s="49"/>
    </row>
    <row r="36" spans="2:9" ht="19" customHeight="1" x14ac:dyDescent="0.4">
      <c r="C36" s="56"/>
      <c r="E36" s="49"/>
      <c r="F36" s="49"/>
    </row>
    <row r="37" spans="2:9" ht="19" customHeight="1" x14ac:dyDescent="0.4">
      <c r="C37" s="56"/>
      <c r="E37" s="49"/>
      <c r="F37" s="49"/>
    </row>
    <row r="39" spans="2:9" ht="19" customHeight="1" x14ac:dyDescent="0.35">
      <c r="B39" s="2" t="s">
        <v>439</v>
      </c>
    </row>
    <row r="40" spans="2:9" ht="19" customHeight="1" thickBot="1" x14ac:dyDescent="0.4">
      <c r="B40" s="2" t="s">
        <v>334</v>
      </c>
    </row>
    <row r="41" spans="2:9" ht="19" customHeight="1" thickBot="1" x14ac:dyDescent="0.35">
      <c r="B41" s="1">
        <v>1</v>
      </c>
      <c r="C41" s="1">
        <v>2</v>
      </c>
      <c r="D41" s="1">
        <v>3</v>
      </c>
      <c r="E41" s="1">
        <v>4</v>
      </c>
      <c r="F41" s="1">
        <v>5</v>
      </c>
      <c r="G41" s="1">
        <v>6</v>
      </c>
      <c r="H41" s="1">
        <v>7</v>
      </c>
      <c r="I41" s="1">
        <v>8</v>
      </c>
    </row>
    <row r="42" spans="2:9" ht="106.5" customHeight="1" thickBot="1" x14ac:dyDescent="0.3">
      <c r="B42" s="91" t="s">
        <v>85</v>
      </c>
      <c r="C42" s="92" t="s">
        <v>335</v>
      </c>
      <c r="D42" s="91" t="s">
        <v>336</v>
      </c>
      <c r="E42" s="91" t="s">
        <v>366</v>
      </c>
      <c r="F42" s="93" t="s">
        <v>370</v>
      </c>
      <c r="G42" s="93" t="s">
        <v>337</v>
      </c>
      <c r="H42" s="91" t="s">
        <v>371</v>
      </c>
      <c r="I42" s="91" t="s">
        <v>369</v>
      </c>
    </row>
    <row r="43" spans="2:9" ht="21" customHeight="1" x14ac:dyDescent="0.25">
      <c r="B43" s="211" t="s">
        <v>129</v>
      </c>
      <c r="C43" s="212">
        <v>120</v>
      </c>
      <c r="D43" s="200"/>
      <c r="E43" s="213">
        <f t="shared" ref="E43:E47" si="6">F43*C43</f>
        <v>240</v>
      </c>
      <c r="F43" s="213">
        <v>2</v>
      </c>
      <c r="G43" s="143"/>
      <c r="H43" s="208">
        <f t="shared" ref="H43:H47" si="7">F43*G43*16</f>
        <v>0</v>
      </c>
      <c r="I43" s="209">
        <f t="shared" ref="I43:I47" si="8">D43*F43+H43</f>
        <v>0</v>
      </c>
    </row>
    <row r="44" spans="2:9" ht="21" customHeight="1" x14ac:dyDescent="0.25">
      <c r="B44" s="106" t="s">
        <v>54</v>
      </c>
      <c r="C44" s="214">
        <v>120</v>
      </c>
      <c r="D44" s="149"/>
      <c r="E44" s="38">
        <f t="shared" si="6"/>
        <v>240</v>
      </c>
      <c r="F44" s="52">
        <v>2</v>
      </c>
      <c r="G44" s="124"/>
      <c r="H44" s="190">
        <f t="shared" si="7"/>
        <v>0</v>
      </c>
      <c r="I44" s="191">
        <f t="shared" si="8"/>
        <v>0</v>
      </c>
    </row>
    <row r="45" spans="2:9" ht="21" customHeight="1" x14ac:dyDescent="0.25">
      <c r="B45" s="84" t="s">
        <v>55</v>
      </c>
      <c r="C45" s="214">
        <v>120</v>
      </c>
      <c r="D45" s="149"/>
      <c r="E45" s="38">
        <f t="shared" si="6"/>
        <v>240</v>
      </c>
      <c r="F45" s="42">
        <v>2</v>
      </c>
      <c r="G45" s="124"/>
      <c r="H45" s="190">
        <f t="shared" si="7"/>
        <v>0</v>
      </c>
      <c r="I45" s="191">
        <f t="shared" si="8"/>
        <v>0</v>
      </c>
    </row>
    <row r="46" spans="2:9" ht="21" customHeight="1" x14ac:dyDescent="0.25">
      <c r="B46" s="84" t="s">
        <v>333</v>
      </c>
      <c r="C46" s="214">
        <v>120</v>
      </c>
      <c r="D46" s="149"/>
      <c r="E46" s="38">
        <f t="shared" si="6"/>
        <v>3240</v>
      </c>
      <c r="F46" s="42">
        <v>27</v>
      </c>
      <c r="G46" s="124"/>
      <c r="H46" s="190">
        <f t="shared" si="7"/>
        <v>0</v>
      </c>
      <c r="I46" s="191">
        <f t="shared" si="8"/>
        <v>0</v>
      </c>
    </row>
    <row r="47" spans="2:9" ht="21" customHeight="1" thickBot="1" x14ac:dyDescent="0.3">
      <c r="B47" s="84" t="s">
        <v>56</v>
      </c>
      <c r="C47" s="214">
        <v>120</v>
      </c>
      <c r="D47" s="149"/>
      <c r="E47" s="38">
        <f t="shared" si="6"/>
        <v>360</v>
      </c>
      <c r="F47" s="42">
        <v>3</v>
      </c>
      <c r="G47" s="124"/>
      <c r="H47" s="190">
        <f t="shared" si="7"/>
        <v>0</v>
      </c>
      <c r="I47" s="191">
        <f t="shared" si="8"/>
        <v>0</v>
      </c>
    </row>
    <row r="48" spans="2:9" ht="19" customHeight="1" thickBot="1" x14ac:dyDescent="0.35">
      <c r="B48" s="159" t="s">
        <v>0</v>
      </c>
      <c r="C48" s="53" t="s">
        <v>1</v>
      </c>
      <c r="D48" s="54" t="s">
        <v>1</v>
      </c>
      <c r="E48" s="54" t="s">
        <v>1</v>
      </c>
      <c r="F48" s="54" t="s">
        <v>1</v>
      </c>
      <c r="G48" s="54" t="s">
        <v>1</v>
      </c>
      <c r="H48" s="55" t="s">
        <v>1</v>
      </c>
      <c r="I48" s="74">
        <f>SUM(I43:I47)</f>
        <v>0</v>
      </c>
    </row>
    <row r="49" spans="2:9" ht="19" customHeight="1" x14ac:dyDescent="0.25">
      <c r="E49" s="49"/>
      <c r="F49" s="49"/>
    </row>
    <row r="51" spans="2:9" ht="19" customHeight="1" x14ac:dyDescent="0.4">
      <c r="B51" s="2" t="s">
        <v>440</v>
      </c>
      <c r="I51" s="24"/>
    </row>
    <row r="52" spans="2:9" ht="19" customHeight="1" thickBot="1" x14ac:dyDescent="0.4">
      <c r="B52" s="2" t="s">
        <v>334</v>
      </c>
    </row>
    <row r="53" spans="2:9" ht="19" customHeight="1" thickBot="1" x14ac:dyDescent="0.35">
      <c r="B53" s="1">
        <v>1</v>
      </c>
      <c r="C53" s="1">
        <v>2</v>
      </c>
      <c r="D53" s="1">
        <v>3</v>
      </c>
      <c r="E53" s="1">
        <v>4</v>
      </c>
      <c r="F53" s="1">
        <v>5</v>
      </c>
      <c r="G53" s="1">
        <v>6</v>
      </c>
      <c r="H53" s="1">
        <v>7</v>
      </c>
      <c r="I53" s="1">
        <v>8</v>
      </c>
    </row>
    <row r="54" spans="2:9" ht="108" customHeight="1" thickBot="1" x14ac:dyDescent="0.3">
      <c r="B54" s="91" t="s">
        <v>85</v>
      </c>
      <c r="C54" s="92" t="s">
        <v>87</v>
      </c>
      <c r="D54" s="91" t="s">
        <v>86</v>
      </c>
      <c r="E54" s="91" t="s">
        <v>366</v>
      </c>
      <c r="F54" s="93" t="s">
        <v>370</v>
      </c>
      <c r="G54" s="93" t="s">
        <v>89</v>
      </c>
      <c r="H54" s="91" t="s">
        <v>372</v>
      </c>
      <c r="I54" s="91" t="s">
        <v>369</v>
      </c>
    </row>
    <row r="55" spans="2:9" ht="21" customHeight="1" x14ac:dyDescent="0.25">
      <c r="B55" s="85" t="s">
        <v>54</v>
      </c>
      <c r="C55" s="129">
        <v>120</v>
      </c>
      <c r="D55" s="165"/>
      <c r="E55" s="151">
        <f>F55*C55</f>
        <v>600</v>
      </c>
      <c r="F55" s="207">
        <v>5</v>
      </c>
      <c r="G55" s="143"/>
      <c r="H55" s="208">
        <f>F55*G55*6</f>
        <v>0</v>
      </c>
      <c r="I55" s="209">
        <f>D55*F55+H55</f>
        <v>0</v>
      </c>
    </row>
    <row r="56" spans="2:9" ht="21" customHeight="1" x14ac:dyDescent="0.25">
      <c r="B56" s="84" t="s">
        <v>55</v>
      </c>
      <c r="C56" s="210">
        <v>120</v>
      </c>
      <c r="D56" s="149"/>
      <c r="E56" s="41">
        <f>F56*C56</f>
        <v>600</v>
      </c>
      <c r="F56" s="42">
        <v>5</v>
      </c>
      <c r="G56" s="124"/>
      <c r="H56" s="190">
        <f>F56*G56*6</f>
        <v>0</v>
      </c>
      <c r="I56" s="191">
        <f>D56*F56+H56</f>
        <v>0</v>
      </c>
    </row>
    <row r="57" spans="2:9" ht="21" customHeight="1" x14ac:dyDescent="0.25">
      <c r="B57" s="84" t="s">
        <v>333</v>
      </c>
      <c r="C57" s="210">
        <v>120</v>
      </c>
      <c r="D57" s="149"/>
      <c r="E57" s="41">
        <f>F57*C57</f>
        <v>2520</v>
      </c>
      <c r="F57" s="42">
        <v>21</v>
      </c>
      <c r="G57" s="124"/>
      <c r="H57" s="190">
        <f>F57*G57*6</f>
        <v>0</v>
      </c>
      <c r="I57" s="191">
        <f>D57*F57+H57</f>
        <v>0</v>
      </c>
    </row>
    <row r="58" spans="2:9" ht="21" customHeight="1" x14ac:dyDescent="0.25">
      <c r="B58" s="84" t="s">
        <v>56</v>
      </c>
      <c r="C58" s="210">
        <v>120</v>
      </c>
      <c r="D58" s="149"/>
      <c r="E58" s="41">
        <f>F58*C58</f>
        <v>600</v>
      </c>
      <c r="F58" s="42">
        <v>5</v>
      </c>
      <c r="G58" s="124"/>
      <c r="H58" s="190">
        <f>F58*G58*6</f>
        <v>0</v>
      </c>
      <c r="I58" s="191">
        <f>D58*F58+H58</f>
        <v>0</v>
      </c>
    </row>
    <row r="59" spans="2:9" ht="19" customHeight="1" thickBot="1" x14ac:dyDescent="0.35">
      <c r="B59" s="204" t="s">
        <v>0</v>
      </c>
      <c r="C59" s="205" t="s">
        <v>1</v>
      </c>
      <c r="D59" s="201" t="s">
        <v>1</v>
      </c>
      <c r="E59" s="201" t="s">
        <v>1</v>
      </c>
      <c r="F59" s="201" t="s">
        <v>1</v>
      </c>
      <c r="G59" s="201" t="s">
        <v>1</v>
      </c>
      <c r="H59" s="202" t="s">
        <v>1</v>
      </c>
      <c r="I59" s="206">
        <f>SUM(I55:I58)</f>
        <v>0</v>
      </c>
    </row>
    <row r="60" spans="2:9" ht="19" customHeight="1" x14ac:dyDescent="0.25">
      <c r="E60" s="49"/>
      <c r="F60" s="49"/>
    </row>
  </sheetData>
  <protectedRanges>
    <protectedRange sqref="D6:D23" name="Oblast1_1"/>
    <protectedRange sqref="G6:G23" name="Oblast2_1"/>
    <protectedRange sqref="D30:D33" name="Oblast3_1"/>
    <protectedRange sqref="G30:G33" name="Oblast4_1"/>
    <protectedRange sqref="D43:D47" name="Oblast5_1"/>
    <protectedRange sqref="G43:G47" name="Oblast6_1"/>
    <protectedRange sqref="D55:D58" name="Oblast7_1"/>
    <protectedRange sqref="G55:G58" name="Oblast8_1"/>
  </protectedRanges>
  <customSheetViews>
    <customSheetView guid="{C501ED11-5C6A-4E55-83AF-DBD730D03330}" scale="75">
      <selection activeCell="G5" sqref="G5:G16"/>
      <pageMargins left="0.78740157499999996" right="0.78740157499999996" top="0.984251969" bottom="0.984251969" header="0.4921259845" footer="0.4921259845"/>
      <pageSetup paperSize="9" orientation="landscape" r:id="rId1"/>
      <headerFooter alignWithMargins="0"/>
    </customSheetView>
    <customSheetView guid="{3D47E4BC-948D-4C9D-939A-6EE571623F01}" scale="75" topLeftCell="A49">
      <selection activeCell="E54" sqref="E54"/>
      <rowBreaks count="1" manualBreakCount="1">
        <brk id="31" max="16" man="1"/>
      </rowBreaks>
      <pageMargins left="0.78740157499999996" right="0.78740157499999996" top="0.984251969" bottom="0.984251969" header="0.4921259845" footer="0.4921259845"/>
      <pageSetup paperSize="9" scale="61" orientation="landscape" r:id="rId2"/>
      <headerFooter alignWithMargins="0"/>
    </customSheetView>
  </customSheetViews>
  <phoneticPr fontId="2" type="noConversion"/>
  <pageMargins left="0.78740157499999996" right="0.78740157499999996" top="0.984251969" bottom="0.984251969" header="0.4921259845" footer="0.4921259845"/>
  <pageSetup paperSize="9" scale="61" orientation="landscape" r:id="rId3"/>
  <headerFooter alignWithMargins="0"/>
  <rowBreaks count="1" manualBreakCount="1">
    <brk id="31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5"/>
  <sheetViews>
    <sheetView topLeftCell="A70" zoomScale="75" zoomScaleNormal="75" workbookViewId="0">
      <selection activeCell="G19" sqref="G6:G19"/>
    </sheetView>
  </sheetViews>
  <sheetFormatPr defaultRowHeight="12.5" x14ac:dyDescent="0.25"/>
  <cols>
    <col min="1" max="1" width="1.54296875" customWidth="1"/>
    <col min="2" max="2" width="39.81640625" customWidth="1"/>
    <col min="3" max="3" width="14.1796875" customWidth="1"/>
    <col min="4" max="4" width="15.453125" customWidth="1"/>
    <col min="5" max="6" width="21.81640625" customWidth="1"/>
    <col min="7" max="7" width="18.81640625" customWidth="1"/>
    <col min="8" max="8" width="28.453125" customWidth="1"/>
    <col min="9" max="9" width="27.1796875" customWidth="1"/>
  </cols>
  <sheetData>
    <row r="1" spans="2:9" ht="20" x14ac:dyDescent="0.4">
      <c r="B1" t="s">
        <v>338</v>
      </c>
      <c r="I1" s="24"/>
    </row>
    <row r="2" spans="2:9" ht="23.25" customHeight="1" x14ac:dyDescent="0.35">
      <c r="B2" s="2" t="s">
        <v>342</v>
      </c>
      <c r="C2" s="4"/>
      <c r="D2" s="4"/>
      <c r="E2" s="4"/>
    </row>
    <row r="3" spans="2:9" ht="13" thickBot="1" x14ac:dyDescent="0.3"/>
    <row r="4" spans="2:9" ht="13.5" thickBot="1" x14ac:dyDescent="0.35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</row>
    <row r="5" spans="2:9" ht="118" customHeight="1" thickBot="1" x14ac:dyDescent="0.3">
      <c r="B5" s="91" t="s">
        <v>88</v>
      </c>
      <c r="C5" s="91" t="s">
        <v>87</v>
      </c>
      <c r="D5" s="91" t="s">
        <v>86</v>
      </c>
      <c r="E5" s="91" t="s">
        <v>366</v>
      </c>
      <c r="F5" s="91" t="s">
        <v>370</v>
      </c>
      <c r="G5" s="91" t="s">
        <v>89</v>
      </c>
      <c r="H5" s="91" t="s">
        <v>379</v>
      </c>
      <c r="I5" s="91" t="s">
        <v>369</v>
      </c>
    </row>
    <row r="6" spans="2:9" ht="24.75" customHeight="1" x14ac:dyDescent="0.25">
      <c r="B6" s="85" t="s">
        <v>81</v>
      </c>
      <c r="C6" s="129">
        <v>90</v>
      </c>
      <c r="D6" s="150"/>
      <c r="E6" s="151">
        <f>C6*F6</f>
        <v>1170</v>
      </c>
      <c r="F6" s="220">
        <v>13</v>
      </c>
      <c r="G6" s="150"/>
      <c r="H6" s="152">
        <f t="shared" ref="H6:H18" si="0">F6*G6*22</f>
        <v>0</v>
      </c>
      <c r="I6" s="71">
        <f t="shared" ref="I6:I18" si="1">D6*F6+H6</f>
        <v>0</v>
      </c>
    </row>
    <row r="7" spans="2:9" ht="24.75" customHeight="1" x14ac:dyDescent="0.25">
      <c r="B7" s="84" t="s">
        <v>4</v>
      </c>
      <c r="C7" s="132">
        <v>50</v>
      </c>
      <c r="D7" s="138"/>
      <c r="E7" s="41">
        <f t="shared" ref="E7:E18" si="2">C7*F7</f>
        <v>150</v>
      </c>
      <c r="F7" s="32">
        <v>3</v>
      </c>
      <c r="G7" s="123"/>
      <c r="H7" s="153">
        <f t="shared" si="0"/>
        <v>0</v>
      </c>
      <c r="I7" s="72">
        <f t="shared" si="1"/>
        <v>0</v>
      </c>
    </row>
    <row r="8" spans="2:9" ht="24.75" customHeight="1" x14ac:dyDescent="0.25">
      <c r="B8" s="84" t="s">
        <v>9</v>
      </c>
      <c r="C8" s="221">
        <v>60</v>
      </c>
      <c r="D8" s="157"/>
      <c r="E8" s="41">
        <f t="shared" si="2"/>
        <v>60</v>
      </c>
      <c r="F8" s="32">
        <v>1</v>
      </c>
      <c r="G8" s="123"/>
      <c r="H8" s="153">
        <f t="shared" si="0"/>
        <v>0</v>
      </c>
      <c r="I8" s="72">
        <f t="shared" si="1"/>
        <v>0</v>
      </c>
    </row>
    <row r="9" spans="2:9" ht="24.75" customHeight="1" x14ac:dyDescent="0.25">
      <c r="B9" s="84" t="s">
        <v>17</v>
      </c>
      <c r="C9" s="221">
        <v>160</v>
      </c>
      <c r="D9" s="157"/>
      <c r="E9" s="41">
        <f t="shared" si="2"/>
        <v>640</v>
      </c>
      <c r="F9" s="32">
        <v>4</v>
      </c>
      <c r="G9" s="123"/>
      <c r="H9" s="153">
        <f t="shared" si="0"/>
        <v>0</v>
      </c>
      <c r="I9" s="72">
        <f t="shared" si="1"/>
        <v>0</v>
      </c>
    </row>
    <row r="10" spans="2:9" ht="24.75" customHeight="1" x14ac:dyDescent="0.25">
      <c r="B10" s="84" t="s">
        <v>167</v>
      </c>
      <c r="C10" s="221">
        <v>90</v>
      </c>
      <c r="D10" s="158"/>
      <c r="E10" s="41">
        <f t="shared" si="2"/>
        <v>90</v>
      </c>
      <c r="F10" s="32">
        <v>1</v>
      </c>
      <c r="G10" s="123"/>
      <c r="H10" s="153">
        <f t="shared" si="0"/>
        <v>0</v>
      </c>
      <c r="I10" s="72">
        <f t="shared" si="1"/>
        <v>0</v>
      </c>
    </row>
    <row r="11" spans="2:9" ht="24.75" customHeight="1" x14ac:dyDescent="0.25">
      <c r="B11" s="84" t="s">
        <v>130</v>
      </c>
      <c r="C11" s="221">
        <v>100</v>
      </c>
      <c r="D11" s="158"/>
      <c r="E11" s="41">
        <f t="shared" si="2"/>
        <v>100</v>
      </c>
      <c r="F11" s="32">
        <v>1</v>
      </c>
      <c r="G11" s="123"/>
      <c r="H11" s="153">
        <f t="shared" si="0"/>
        <v>0</v>
      </c>
      <c r="I11" s="72">
        <f t="shared" si="1"/>
        <v>0</v>
      </c>
    </row>
    <row r="12" spans="2:9" ht="24.75" customHeight="1" x14ac:dyDescent="0.25">
      <c r="B12" s="84" t="s">
        <v>20</v>
      </c>
      <c r="C12" s="221">
        <v>40</v>
      </c>
      <c r="D12" s="158"/>
      <c r="E12" s="41">
        <f t="shared" si="2"/>
        <v>40</v>
      </c>
      <c r="F12" s="32">
        <v>1</v>
      </c>
      <c r="G12" s="123"/>
      <c r="H12" s="153">
        <f t="shared" si="0"/>
        <v>0</v>
      </c>
      <c r="I12" s="72">
        <f t="shared" si="1"/>
        <v>0</v>
      </c>
    </row>
    <row r="13" spans="2:9" ht="24.75" customHeight="1" x14ac:dyDescent="0.25">
      <c r="B13" s="84" t="s">
        <v>21</v>
      </c>
      <c r="C13" s="221">
        <v>60</v>
      </c>
      <c r="D13" s="158"/>
      <c r="E13" s="41">
        <f t="shared" si="2"/>
        <v>240</v>
      </c>
      <c r="F13" s="32">
        <v>4</v>
      </c>
      <c r="G13" s="123"/>
      <c r="H13" s="153">
        <f t="shared" si="0"/>
        <v>0</v>
      </c>
      <c r="I13" s="72">
        <f t="shared" si="1"/>
        <v>0</v>
      </c>
    </row>
    <row r="14" spans="2:9" ht="24.75" customHeight="1" x14ac:dyDescent="0.25">
      <c r="B14" s="84" t="s">
        <v>28</v>
      </c>
      <c r="C14" s="221">
        <v>50</v>
      </c>
      <c r="D14" s="158"/>
      <c r="E14" s="41">
        <f t="shared" si="2"/>
        <v>50</v>
      </c>
      <c r="F14" s="32">
        <v>1</v>
      </c>
      <c r="G14" s="123"/>
      <c r="H14" s="153">
        <f t="shared" si="0"/>
        <v>0</v>
      </c>
      <c r="I14" s="72">
        <f t="shared" si="1"/>
        <v>0</v>
      </c>
    </row>
    <row r="15" spans="2:9" ht="24.75" customHeight="1" x14ac:dyDescent="0.25">
      <c r="B15" s="84" t="s">
        <v>34</v>
      </c>
      <c r="C15" s="222">
        <v>50</v>
      </c>
      <c r="D15" s="158"/>
      <c r="E15" s="41">
        <f t="shared" si="2"/>
        <v>50</v>
      </c>
      <c r="F15" s="155">
        <v>1</v>
      </c>
      <c r="G15" s="123"/>
      <c r="H15" s="153">
        <f t="shared" si="0"/>
        <v>0</v>
      </c>
      <c r="I15" s="72">
        <f t="shared" si="1"/>
        <v>0</v>
      </c>
    </row>
    <row r="16" spans="2:9" ht="24.75" customHeight="1" x14ac:dyDescent="0.25">
      <c r="B16" s="84" t="s">
        <v>131</v>
      </c>
      <c r="C16" s="222">
        <v>100</v>
      </c>
      <c r="D16" s="158"/>
      <c r="E16" s="41">
        <f t="shared" si="2"/>
        <v>300</v>
      </c>
      <c r="F16" s="155">
        <v>3</v>
      </c>
      <c r="G16" s="123"/>
      <c r="H16" s="153">
        <f t="shared" si="0"/>
        <v>0</v>
      </c>
      <c r="I16" s="72">
        <f t="shared" si="1"/>
        <v>0</v>
      </c>
    </row>
    <row r="17" spans="2:9" ht="24.75" customHeight="1" x14ac:dyDescent="0.25">
      <c r="B17" s="84" t="s">
        <v>35</v>
      </c>
      <c r="C17" s="222">
        <v>40</v>
      </c>
      <c r="D17" s="158"/>
      <c r="E17" s="41">
        <f t="shared" si="2"/>
        <v>40</v>
      </c>
      <c r="F17" s="155">
        <v>1</v>
      </c>
      <c r="G17" s="123"/>
      <c r="H17" s="153">
        <f t="shared" si="0"/>
        <v>0</v>
      </c>
      <c r="I17" s="72">
        <f t="shared" si="1"/>
        <v>0</v>
      </c>
    </row>
    <row r="18" spans="2:9" ht="24.75" customHeight="1" x14ac:dyDescent="0.25">
      <c r="B18" s="84" t="s">
        <v>331</v>
      </c>
      <c r="C18" s="222">
        <v>40</v>
      </c>
      <c r="D18" s="158"/>
      <c r="E18" s="41">
        <f t="shared" si="2"/>
        <v>40</v>
      </c>
      <c r="F18" s="155">
        <v>1</v>
      </c>
      <c r="G18" s="123"/>
      <c r="H18" s="153">
        <f t="shared" si="0"/>
        <v>0</v>
      </c>
      <c r="I18" s="72">
        <f t="shared" si="1"/>
        <v>0</v>
      </c>
    </row>
    <row r="19" spans="2:9" ht="24.75" customHeight="1" thickBot="1" x14ac:dyDescent="0.3">
      <c r="B19" s="134" t="s">
        <v>36</v>
      </c>
      <c r="C19" s="222">
        <v>50</v>
      </c>
      <c r="D19" s="158"/>
      <c r="E19" s="218">
        <f>C19*F19</f>
        <v>50</v>
      </c>
      <c r="F19" s="155">
        <v>1</v>
      </c>
      <c r="G19" s="219"/>
      <c r="H19" s="170">
        <f>F19*G19*22</f>
        <v>0</v>
      </c>
      <c r="I19" s="72">
        <f>D19*F19+H19</f>
        <v>0</v>
      </c>
    </row>
    <row r="20" spans="2:9" ht="28" customHeight="1" thickBot="1" x14ac:dyDescent="0.35">
      <c r="B20" s="223" t="s">
        <v>0</v>
      </c>
      <c r="C20" s="17" t="s">
        <v>1</v>
      </c>
      <c r="D20" s="216" t="s">
        <v>1</v>
      </c>
      <c r="E20" s="217" t="s">
        <v>1</v>
      </c>
      <c r="F20" s="217" t="s">
        <v>1</v>
      </c>
      <c r="G20" s="217" t="s">
        <v>1</v>
      </c>
      <c r="H20" s="68" t="s">
        <v>1</v>
      </c>
      <c r="I20" s="69">
        <f>SUM(I6:I19)</f>
        <v>0</v>
      </c>
    </row>
    <row r="21" spans="2:9" ht="28" customHeight="1" x14ac:dyDescent="0.3">
      <c r="B21" s="11"/>
      <c r="C21" s="45"/>
      <c r="D21" s="46"/>
      <c r="E21" s="57"/>
      <c r="F21" s="57"/>
      <c r="G21" s="47"/>
      <c r="H21" s="45"/>
      <c r="I21" s="11"/>
    </row>
    <row r="22" spans="2:9" ht="28" customHeight="1" x14ac:dyDescent="0.3">
      <c r="B22" s="11"/>
      <c r="C22" s="45"/>
      <c r="D22" s="46"/>
      <c r="E22" s="47"/>
      <c r="F22" s="47"/>
      <c r="G22" s="47"/>
      <c r="H22" s="45"/>
      <c r="I22" s="11"/>
    </row>
    <row r="23" spans="2:9" ht="28" customHeight="1" x14ac:dyDescent="0.3">
      <c r="B23" s="11"/>
      <c r="C23" s="45"/>
      <c r="D23" s="46"/>
      <c r="E23" s="47"/>
      <c r="F23" s="47"/>
      <c r="G23" s="47"/>
      <c r="H23" s="45"/>
      <c r="I23" s="11"/>
    </row>
    <row r="24" spans="2:9" ht="28" customHeight="1" x14ac:dyDescent="0.3">
      <c r="B24" s="11"/>
      <c r="C24" s="45"/>
      <c r="D24" s="46"/>
      <c r="E24" s="47"/>
      <c r="F24" s="47"/>
      <c r="G24" s="47"/>
      <c r="H24" s="45"/>
      <c r="I24" s="11"/>
    </row>
    <row r="25" spans="2:9" ht="28" customHeight="1" x14ac:dyDescent="0.3">
      <c r="B25" s="11"/>
      <c r="C25" s="45"/>
      <c r="D25" s="46"/>
      <c r="E25" s="47"/>
      <c r="F25" s="47"/>
      <c r="G25" s="47"/>
      <c r="H25" s="45"/>
      <c r="I25" s="11"/>
    </row>
    <row r="26" spans="2:9" ht="28.5" customHeight="1" x14ac:dyDescent="0.35">
      <c r="B26" s="2" t="s">
        <v>343</v>
      </c>
      <c r="C26" s="4"/>
      <c r="D26" s="4"/>
      <c r="E26" s="4"/>
    </row>
    <row r="27" spans="2:9" ht="12.75" customHeight="1" thickBot="1" x14ac:dyDescent="0.3"/>
    <row r="28" spans="2:9" ht="16.5" customHeight="1" thickBot="1" x14ac:dyDescent="0.35">
      <c r="B28" s="1">
        <v>1</v>
      </c>
      <c r="C28" s="1">
        <v>2</v>
      </c>
      <c r="D28" s="1">
        <v>3</v>
      </c>
      <c r="E28" s="1">
        <v>4</v>
      </c>
      <c r="F28" s="1">
        <v>5</v>
      </c>
      <c r="G28" s="1">
        <v>6</v>
      </c>
      <c r="H28" s="1">
        <v>7</v>
      </c>
      <c r="I28" s="1">
        <v>8</v>
      </c>
    </row>
    <row r="29" spans="2:9" ht="118" customHeight="1" thickBot="1" x14ac:dyDescent="0.3">
      <c r="B29" s="96" t="s">
        <v>88</v>
      </c>
      <c r="C29" s="91" t="s">
        <v>87</v>
      </c>
      <c r="D29" s="91" t="s">
        <v>86</v>
      </c>
      <c r="E29" s="91" t="s">
        <v>366</v>
      </c>
      <c r="F29" s="91" t="s">
        <v>370</v>
      </c>
      <c r="G29" s="91" t="s">
        <v>89</v>
      </c>
      <c r="H29" s="91" t="s">
        <v>379</v>
      </c>
      <c r="I29" s="91" t="s">
        <v>369</v>
      </c>
    </row>
    <row r="30" spans="2:9" ht="23.25" customHeight="1" x14ac:dyDescent="0.25">
      <c r="B30" s="85" t="s">
        <v>13</v>
      </c>
      <c r="C30" s="181">
        <v>50</v>
      </c>
      <c r="D30" s="150"/>
      <c r="E30" s="151">
        <f>C30*F30</f>
        <v>50</v>
      </c>
      <c r="F30" s="151">
        <v>1</v>
      </c>
      <c r="G30" s="150"/>
      <c r="H30" s="152">
        <f t="shared" ref="H30:H90" si="3">F30*G30*22</f>
        <v>0</v>
      </c>
      <c r="I30" s="71">
        <f>D30*F30+H30</f>
        <v>0</v>
      </c>
    </row>
    <row r="31" spans="2:9" ht="23.25" customHeight="1" x14ac:dyDescent="0.25">
      <c r="B31" s="84" t="s">
        <v>14</v>
      </c>
      <c r="C31" s="132">
        <v>40</v>
      </c>
      <c r="D31" s="138"/>
      <c r="E31" s="41">
        <f t="shared" ref="E31:E90" si="4">C31*F31</f>
        <v>40</v>
      </c>
      <c r="F31" s="32">
        <v>1</v>
      </c>
      <c r="G31" s="123"/>
      <c r="H31" s="153">
        <f t="shared" si="3"/>
        <v>0</v>
      </c>
      <c r="I31" s="67">
        <f t="shared" ref="I31:I90" si="5">D31*F31+H31</f>
        <v>0</v>
      </c>
    </row>
    <row r="32" spans="2:9" ht="23.25" customHeight="1" x14ac:dyDescent="0.25">
      <c r="B32" s="84" t="s">
        <v>81</v>
      </c>
      <c r="C32" s="132">
        <v>50</v>
      </c>
      <c r="D32" s="138"/>
      <c r="E32" s="41">
        <f t="shared" si="4"/>
        <v>50</v>
      </c>
      <c r="F32" s="32">
        <v>1</v>
      </c>
      <c r="G32" s="123"/>
      <c r="H32" s="153">
        <f t="shared" si="3"/>
        <v>0</v>
      </c>
      <c r="I32" s="67">
        <f t="shared" si="5"/>
        <v>0</v>
      </c>
    </row>
    <row r="33" spans="2:9" ht="23.25" customHeight="1" x14ac:dyDescent="0.25">
      <c r="B33" s="84" t="s">
        <v>2</v>
      </c>
      <c r="C33" s="132">
        <v>50</v>
      </c>
      <c r="D33" s="138"/>
      <c r="E33" s="41">
        <f t="shared" si="4"/>
        <v>50</v>
      </c>
      <c r="F33" s="32">
        <v>1</v>
      </c>
      <c r="G33" s="123"/>
      <c r="H33" s="153">
        <f t="shared" si="3"/>
        <v>0</v>
      </c>
      <c r="I33" s="67">
        <f t="shared" si="5"/>
        <v>0</v>
      </c>
    </row>
    <row r="34" spans="2:9" ht="23.25" customHeight="1" x14ac:dyDescent="0.25">
      <c r="B34" s="84" t="s">
        <v>3</v>
      </c>
      <c r="C34" s="132">
        <v>40</v>
      </c>
      <c r="D34" s="138"/>
      <c r="E34" s="41">
        <f t="shared" si="4"/>
        <v>40</v>
      </c>
      <c r="F34" s="32">
        <v>1</v>
      </c>
      <c r="G34" s="123"/>
      <c r="H34" s="153">
        <f t="shared" si="3"/>
        <v>0</v>
      </c>
      <c r="I34" s="67">
        <f t="shared" si="5"/>
        <v>0</v>
      </c>
    </row>
    <row r="35" spans="2:9" ht="23.25" customHeight="1" x14ac:dyDescent="0.25">
      <c r="B35" s="84" t="s">
        <v>4</v>
      </c>
      <c r="C35" s="132">
        <v>50</v>
      </c>
      <c r="D35" s="138"/>
      <c r="E35" s="41">
        <f t="shared" si="4"/>
        <v>100</v>
      </c>
      <c r="F35" s="32">
        <v>2</v>
      </c>
      <c r="G35" s="123"/>
      <c r="H35" s="153">
        <f t="shared" si="3"/>
        <v>0</v>
      </c>
      <c r="I35" s="67">
        <f t="shared" si="5"/>
        <v>0</v>
      </c>
    </row>
    <row r="36" spans="2:9" ht="23.25" customHeight="1" x14ac:dyDescent="0.25">
      <c r="B36" s="84" t="s">
        <v>5</v>
      </c>
      <c r="C36" s="132">
        <v>35</v>
      </c>
      <c r="D36" s="138"/>
      <c r="E36" s="41">
        <f t="shared" si="4"/>
        <v>35</v>
      </c>
      <c r="F36" s="32">
        <v>1</v>
      </c>
      <c r="G36" s="123"/>
      <c r="H36" s="153">
        <f t="shared" si="3"/>
        <v>0</v>
      </c>
      <c r="I36" s="67">
        <f t="shared" si="5"/>
        <v>0</v>
      </c>
    </row>
    <row r="37" spans="2:9" ht="23.25" customHeight="1" x14ac:dyDescent="0.25">
      <c r="B37" s="84" t="s">
        <v>15</v>
      </c>
      <c r="C37" s="132">
        <v>50</v>
      </c>
      <c r="D37" s="138"/>
      <c r="E37" s="41">
        <f t="shared" si="4"/>
        <v>50</v>
      </c>
      <c r="F37" s="32">
        <v>1</v>
      </c>
      <c r="G37" s="123"/>
      <c r="H37" s="153">
        <f t="shared" si="3"/>
        <v>0</v>
      </c>
      <c r="I37" s="67">
        <f t="shared" si="5"/>
        <v>0</v>
      </c>
    </row>
    <row r="38" spans="2:9" ht="23.25" customHeight="1" x14ac:dyDescent="0.25">
      <c r="B38" s="84" t="s">
        <v>16</v>
      </c>
      <c r="C38" s="132">
        <v>40</v>
      </c>
      <c r="D38" s="138"/>
      <c r="E38" s="41">
        <f t="shared" si="4"/>
        <v>40</v>
      </c>
      <c r="F38" s="32">
        <v>1</v>
      </c>
      <c r="G38" s="123"/>
      <c r="H38" s="153">
        <f t="shared" si="3"/>
        <v>0</v>
      </c>
      <c r="I38" s="67">
        <f t="shared" si="5"/>
        <v>0</v>
      </c>
    </row>
    <row r="39" spans="2:9" ht="23.25" customHeight="1" x14ac:dyDescent="0.25">
      <c r="B39" s="84" t="s">
        <v>7</v>
      </c>
      <c r="C39" s="132">
        <v>10</v>
      </c>
      <c r="D39" s="138"/>
      <c r="E39" s="41">
        <f t="shared" si="4"/>
        <v>20</v>
      </c>
      <c r="F39" s="32">
        <v>2</v>
      </c>
      <c r="G39" s="123"/>
      <c r="H39" s="153">
        <f t="shared" si="3"/>
        <v>0</v>
      </c>
      <c r="I39" s="67">
        <f t="shared" si="5"/>
        <v>0</v>
      </c>
    </row>
    <row r="40" spans="2:9" ht="23.25" customHeight="1" x14ac:dyDescent="0.25">
      <c r="B40" s="84" t="s">
        <v>6</v>
      </c>
      <c r="C40" s="132">
        <v>40</v>
      </c>
      <c r="D40" s="138"/>
      <c r="E40" s="41">
        <f t="shared" si="4"/>
        <v>40</v>
      </c>
      <c r="F40" s="32">
        <v>1</v>
      </c>
      <c r="G40" s="123"/>
      <c r="H40" s="153">
        <f t="shared" si="3"/>
        <v>0</v>
      </c>
      <c r="I40" s="67">
        <f t="shared" si="5"/>
        <v>0</v>
      </c>
    </row>
    <row r="41" spans="2:9" ht="23.25" customHeight="1" x14ac:dyDescent="0.25">
      <c r="B41" s="84" t="s">
        <v>8</v>
      </c>
      <c r="C41" s="132">
        <v>35</v>
      </c>
      <c r="D41" s="138"/>
      <c r="E41" s="41">
        <f t="shared" si="4"/>
        <v>35</v>
      </c>
      <c r="F41" s="32">
        <v>1</v>
      </c>
      <c r="G41" s="123"/>
      <c r="H41" s="153">
        <f t="shared" si="3"/>
        <v>0</v>
      </c>
      <c r="I41" s="67">
        <f t="shared" si="5"/>
        <v>0</v>
      </c>
    </row>
    <row r="42" spans="2:9" ht="23.25" customHeight="1" x14ac:dyDescent="0.35">
      <c r="B42" s="88" t="s">
        <v>143</v>
      </c>
      <c r="C42" s="132">
        <v>50</v>
      </c>
      <c r="D42" s="138"/>
      <c r="E42" s="41">
        <f t="shared" si="4"/>
        <v>50</v>
      </c>
      <c r="F42" s="32">
        <v>1</v>
      </c>
      <c r="G42" s="123"/>
      <c r="H42" s="153">
        <f t="shared" si="3"/>
        <v>0</v>
      </c>
      <c r="I42" s="67">
        <f t="shared" si="5"/>
        <v>0</v>
      </c>
    </row>
    <row r="43" spans="2:9" ht="23.25" customHeight="1" x14ac:dyDescent="0.25">
      <c r="B43" s="84" t="s">
        <v>9</v>
      </c>
      <c r="C43" s="221">
        <v>40</v>
      </c>
      <c r="D43" s="138"/>
      <c r="E43" s="41">
        <f t="shared" si="4"/>
        <v>80</v>
      </c>
      <c r="F43" s="32">
        <v>2</v>
      </c>
      <c r="G43" s="123"/>
      <c r="H43" s="153">
        <f t="shared" si="3"/>
        <v>0</v>
      </c>
      <c r="I43" s="67">
        <f t="shared" si="5"/>
        <v>0</v>
      </c>
    </row>
    <row r="44" spans="2:9" ht="23.25" customHeight="1" x14ac:dyDescent="0.25">
      <c r="B44" s="84" t="s">
        <v>10</v>
      </c>
      <c r="C44" s="221">
        <v>30</v>
      </c>
      <c r="D44" s="154"/>
      <c r="E44" s="41">
        <f t="shared" si="4"/>
        <v>60</v>
      </c>
      <c r="F44" s="32">
        <v>2</v>
      </c>
      <c r="G44" s="123"/>
      <c r="H44" s="153">
        <f t="shared" si="3"/>
        <v>0</v>
      </c>
      <c r="I44" s="67">
        <f t="shared" si="5"/>
        <v>0</v>
      </c>
    </row>
    <row r="45" spans="2:9" ht="23.25" customHeight="1" x14ac:dyDescent="0.25">
      <c r="B45" s="84" t="s">
        <v>11</v>
      </c>
      <c r="C45" s="221">
        <v>40</v>
      </c>
      <c r="D45" s="154"/>
      <c r="E45" s="41">
        <f t="shared" si="4"/>
        <v>40</v>
      </c>
      <c r="F45" s="32">
        <v>1</v>
      </c>
      <c r="G45" s="123"/>
      <c r="H45" s="153">
        <f t="shared" si="3"/>
        <v>0</v>
      </c>
      <c r="I45" s="67">
        <f t="shared" si="5"/>
        <v>0</v>
      </c>
    </row>
    <row r="46" spans="2:9" ht="23.25" customHeight="1" x14ac:dyDescent="0.25">
      <c r="B46" s="84" t="s">
        <v>339</v>
      </c>
      <c r="C46" s="221">
        <v>40</v>
      </c>
      <c r="D46" s="154"/>
      <c r="E46" s="41">
        <f t="shared" si="4"/>
        <v>40</v>
      </c>
      <c r="F46" s="32">
        <v>1</v>
      </c>
      <c r="G46" s="123"/>
      <c r="H46" s="153">
        <f t="shared" si="3"/>
        <v>0</v>
      </c>
      <c r="I46" s="67">
        <f t="shared" si="5"/>
        <v>0</v>
      </c>
    </row>
    <row r="47" spans="2:9" ht="23.25" customHeight="1" x14ac:dyDescent="0.35">
      <c r="B47" s="88" t="s">
        <v>144</v>
      </c>
      <c r="C47" s="221">
        <v>40</v>
      </c>
      <c r="D47" s="154"/>
      <c r="E47" s="41">
        <f t="shared" si="4"/>
        <v>80</v>
      </c>
      <c r="F47" s="32">
        <v>2</v>
      </c>
      <c r="G47" s="123"/>
      <c r="H47" s="153">
        <f t="shared" si="3"/>
        <v>0</v>
      </c>
      <c r="I47" s="67">
        <f t="shared" si="5"/>
        <v>0</v>
      </c>
    </row>
    <row r="48" spans="2:9" ht="23.25" customHeight="1" x14ac:dyDescent="0.25">
      <c r="B48" s="84" t="s">
        <v>12</v>
      </c>
      <c r="C48" s="221">
        <v>40</v>
      </c>
      <c r="D48" s="154"/>
      <c r="E48" s="41">
        <f t="shared" si="4"/>
        <v>40</v>
      </c>
      <c r="F48" s="32">
        <v>1</v>
      </c>
      <c r="G48" s="123"/>
      <c r="H48" s="153">
        <f t="shared" si="3"/>
        <v>0</v>
      </c>
      <c r="I48" s="67">
        <f t="shared" si="5"/>
        <v>0</v>
      </c>
    </row>
    <row r="49" spans="2:9" ht="23.25" customHeight="1" x14ac:dyDescent="0.25">
      <c r="B49" s="84" t="s">
        <v>92</v>
      </c>
      <c r="C49" s="221">
        <v>35</v>
      </c>
      <c r="D49" s="154"/>
      <c r="E49" s="41">
        <f t="shared" si="4"/>
        <v>35</v>
      </c>
      <c r="F49" s="32">
        <v>1</v>
      </c>
      <c r="G49" s="123"/>
      <c r="H49" s="153">
        <f t="shared" si="3"/>
        <v>0</v>
      </c>
      <c r="I49" s="67">
        <f t="shared" si="5"/>
        <v>0</v>
      </c>
    </row>
    <row r="50" spans="2:9" ht="23.25" customHeight="1" x14ac:dyDescent="0.25">
      <c r="B50" s="84" t="s">
        <v>45</v>
      </c>
      <c r="C50" s="221">
        <v>35</v>
      </c>
      <c r="D50" s="138"/>
      <c r="E50" s="41">
        <f t="shared" si="4"/>
        <v>35</v>
      </c>
      <c r="F50" s="32">
        <v>1</v>
      </c>
      <c r="G50" s="123"/>
      <c r="H50" s="153">
        <f t="shared" si="3"/>
        <v>0</v>
      </c>
      <c r="I50" s="67">
        <f t="shared" si="5"/>
        <v>0</v>
      </c>
    </row>
    <row r="51" spans="2:9" ht="23.25" customHeight="1" x14ac:dyDescent="0.25">
      <c r="B51" s="84" t="s">
        <v>46</v>
      </c>
      <c r="C51" s="221">
        <v>10</v>
      </c>
      <c r="D51" s="138"/>
      <c r="E51" s="41">
        <f t="shared" si="4"/>
        <v>10</v>
      </c>
      <c r="F51" s="32">
        <v>1</v>
      </c>
      <c r="G51" s="123"/>
      <c r="H51" s="153">
        <f t="shared" si="3"/>
        <v>0</v>
      </c>
      <c r="I51" s="67">
        <f t="shared" si="5"/>
        <v>0</v>
      </c>
    </row>
    <row r="52" spans="2:9" ht="23.25" customHeight="1" x14ac:dyDescent="0.25">
      <c r="B52" s="84" t="s">
        <v>165</v>
      </c>
      <c r="C52" s="221">
        <v>40</v>
      </c>
      <c r="D52" s="138"/>
      <c r="E52" s="41">
        <f t="shared" si="4"/>
        <v>40</v>
      </c>
      <c r="F52" s="32">
        <v>1</v>
      </c>
      <c r="G52" s="123"/>
      <c r="H52" s="153">
        <f t="shared" si="3"/>
        <v>0</v>
      </c>
      <c r="I52" s="67">
        <f t="shared" si="5"/>
        <v>0</v>
      </c>
    </row>
    <row r="53" spans="2:9" ht="23.25" customHeight="1" x14ac:dyDescent="0.25">
      <c r="B53" s="84" t="s">
        <v>17</v>
      </c>
      <c r="C53" s="221">
        <v>50</v>
      </c>
      <c r="D53" s="138"/>
      <c r="E53" s="41">
        <f t="shared" si="4"/>
        <v>50</v>
      </c>
      <c r="F53" s="32">
        <v>1</v>
      </c>
      <c r="G53" s="123"/>
      <c r="H53" s="153">
        <f t="shared" si="3"/>
        <v>0</v>
      </c>
      <c r="I53" s="67">
        <f t="shared" si="5"/>
        <v>0</v>
      </c>
    </row>
    <row r="54" spans="2:9" ht="23.25" customHeight="1" x14ac:dyDescent="0.35">
      <c r="B54" s="88" t="s">
        <v>401</v>
      </c>
      <c r="C54" s="221">
        <v>10</v>
      </c>
      <c r="D54" s="154"/>
      <c r="E54" s="41">
        <f t="shared" si="4"/>
        <v>10</v>
      </c>
      <c r="F54" s="32">
        <v>1</v>
      </c>
      <c r="G54" s="123"/>
      <c r="H54" s="153">
        <f t="shared" si="3"/>
        <v>0</v>
      </c>
      <c r="I54" s="67">
        <f t="shared" si="5"/>
        <v>0</v>
      </c>
    </row>
    <row r="55" spans="2:9" ht="23.25" customHeight="1" x14ac:dyDescent="0.25">
      <c r="B55" s="84" t="s">
        <v>19</v>
      </c>
      <c r="C55" s="221">
        <v>25</v>
      </c>
      <c r="D55" s="154"/>
      <c r="E55" s="41">
        <f t="shared" si="4"/>
        <v>25</v>
      </c>
      <c r="F55" s="32">
        <v>1</v>
      </c>
      <c r="G55" s="123"/>
      <c r="H55" s="153">
        <f t="shared" si="3"/>
        <v>0</v>
      </c>
      <c r="I55" s="67">
        <f t="shared" si="5"/>
        <v>0</v>
      </c>
    </row>
    <row r="56" spans="2:9" ht="23.25" customHeight="1" x14ac:dyDescent="0.25">
      <c r="B56" s="84" t="s">
        <v>20</v>
      </c>
      <c r="C56" s="221">
        <v>40</v>
      </c>
      <c r="D56" s="154"/>
      <c r="E56" s="41">
        <f t="shared" si="4"/>
        <v>40</v>
      </c>
      <c r="F56" s="32">
        <v>1</v>
      </c>
      <c r="G56" s="123"/>
      <c r="H56" s="153">
        <f t="shared" si="3"/>
        <v>0</v>
      </c>
      <c r="I56" s="67">
        <f t="shared" si="5"/>
        <v>0</v>
      </c>
    </row>
    <row r="57" spans="2:9" ht="23.25" customHeight="1" x14ac:dyDescent="0.25">
      <c r="B57" s="84" t="s">
        <v>332</v>
      </c>
      <c r="C57" s="221">
        <v>40</v>
      </c>
      <c r="D57" s="154"/>
      <c r="E57" s="41">
        <f t="shared" si="4"/>
        <v>80</v>
      </c>
      <c r="F57" s="32">
        <v>2</v>
      </c>
      <c r="G57" s="123"/>
      <c r="H57" s="153">
        <f t="shared" si="3"/>
        <v>0</v>
      </c>
      <c r="I57" s="67">
        <f t="shared" si="5"/>
        <v>0</v>
      </c>
    </row>
    <row r="58" spans="2:9" ht="23.25" customHeight="1" x14ac:dyDescent="0.25">
      <c r="B58" s="84" t="s">
        <v>21</v>
      </c>
      <c r="C58" s="221">
        <v>40</v>
      </c>
      <c r="D58" s="154"/>
      <c r="E58" s="41">
        <f t="shared" si="4"/>
        <v>80</v>
      </c>
      <c r="F58" s="32">
        <v>2</v>
      </c>
      <c r="G58" s="123"/>
      <c r="H58" s="153">
        <f t="shared" si="3"/>
        <v>0</v>
      </c>
      <c r="I58" s="67">
        <f t="shared" si="5"/>
        <v>0</v>
      </c>
    </row>
    <row r="59" spans="2:9" ht="23.25" customHeight="1" x14ac:dyDescent="0.25">
      <c r="B59" s="84" t="s">
        <v>22</v>
      </c>
      <c r="C59" s="221">
        <v>10</v>
      </c>
      <c r="D59" s="154"/>
      <c r="E59" s="41">
        <f t="shared" si="4"/>
        <v>10</v>
      </c>
      <c r="F59" s="32">
        <v>1</v>
      </c>
      <c r="G59" s="123"/>
      <c r="H59" s="153">
        <f t="shared" si="3"/>
        <v>0</v>
      </c>
      <c r="I59" s="67">
        <f t="shared" si="5"/>
        <v>0</v>
      </c>
    </row>
    <row r="60" spans="2:9" ht="23.25" customHeight="1" x14ac:dyDescent="0.25">
      <c r="B60" s="84" t="s">
        <v>23</v>
      </c>
      <c r="C60" s="221">
        <v>50</v>
      </c>
      <c r="D60" s="154"/>
      <c r="E60" s="41">
        <f t="shared" si="4"/>
        <v>50</v>
      </c>
      <c r="F60" s="32">
        <v>1</v>
      </c>
      <c r="G60" s="123"/>
      <c r="H60" s="153">
        <f t="shared" si="3"/>
        <v>0</v>
      </c>
      <c r="I60" s="67">
        <f t="shared" si="5"/>
        <v>0</v>
      </c>
    </row>
    <row r="61" spans="2:9" ht="23.25" customHeight="1" x14ac:dyDescent="0.35">
      <c r="B61" s="88" t="s">
        <v>150</v>
      </c>
      <c r="C61" s="221">
        <v>40</v>
      </c>
      <c r="D61" s="154"/>
      <c r="E61" s="41">
        <f t="shared" si="4"/>
        <v>40</v>
      </c>
      <c r="F61" s="32">
        <v>1</v>
      </c>
      <c r="G61" s="123"/>
      <c r="H61" s="153">
        <f t="shared" si="3"/>
        <v>0</v>
      </c>
      <c r="I61" s="67">
        <f t="shared" si="5"/>
        <v>0</v>
      </c>
    </row>
    <row r="62" spans="2:9" ht="23.25" customHeight="1" x14ac:dyDescent="0.25">
      <c r="B62" s="84" t="s">
        <v>24</v>
      </c>
      <c r="C62" s="221">
        <v>50</v>
      </c>
      <c r="D62" s="154"/>
      <c r="E62" s="41">
        <f t="shared" si="4"/>
        <v>50</v>
      </c>
      <c r="F62" s="32">
        <v>1</v>
      </c>
      <c r="G62" s="123"/>
      <c r="H62" s="153">
        <f t="shared" si="3"/>
        <v>0</v>
      </c>
      <c r="I62" s="67">
        <f t="shared" si="5"/>
        <v>0</v>
      </c>
    </row>
    <row r="63" spans="2:9" ht="23.25" customHeight="1" x14ac:dyDescent="0.25">
      <c r="B63" s="84" t="s">
        <v>25</v>
      </c>
      <c r="C63" s="221">
        <v>35</v>
      </c>
      <c r="D63" s="154"/>
      <c r="E63" s="41">
        <f t="shared" si="4"/>
        <v>35</v>
      </c>
      <c r="F63" s="32">
        <v>1</v>
      </c>
      <c r="G63" s="123"/>
      <c r="H63" s="153">
        <f t="shared" si="3"/>
        <v>0</v>
      </c>
      <c r="I63" s="67">
        <f t="shared" si="5"/>
        <v>0</v>
      </c>
    </row>
    <row r="64" spans="2:9" ht="23.25" customHeight="1" x14ac:dyDescent="0.25">
      <c r="B64" s="84" t="s">
        <v>26</v>
      </c>
      <c r="C64" s="221">
        <v>35</v>
      </c>
      <c r="D64" s="154"/>
      <c r="E64" s="41">
        <f t="shared" si="4"/>
        <v>70</v>
      </c>
      <c r="F64" s="32">
        <v>2</v>
      </c>
      <c r="G64" s="123"/>
      <c r="H64" s="153">
        <f t="shared" si="3"/>
        <v>0</v>
      </c>
      <c r="I64" s="67">
        <f t="shared" si="5"/>
        <v>0</v>
      </c>
    </row>
    <row r="65" spans="2:9" ht="23.25" customHeight="1" x14ac:dyDescent="0.25">
      <c r="B65" s="43" t="s">
        <v>166</v>
      </c>
      <c r="C65" s="224">
        <v>40</v>
      </c>
      <c r="D65" s="154"/>
      <c r="E65" s="41">
        <f t="shared" si="4"/>
        <v>40</v>
      </c>
      <c r="F65" s="135">
        <v>1</v>
      </c>
      <c r="G65" s="123"/>
      <c r="H65" s="153">
        <f t="shared" si="3"/>
        <v>0</v>
      </c>
      <c r="I65" s="67">
        <f t="shared" si="5"/>
        <v>0</v>
      </c>
    </row>
    <row r="66" spans="2:9" ht="23.25" customHeight="1" x14ac:dyDescent="0.25">
      <c r="B66" s="84" t="s">
        <v>27</v>
      </c>
      <c r="C66" s="221">
        <v>40</v>
      </c>
      <c r="D66" s="154"/>
      <c r="E66" s="41">
        <f t="shared" si="4"/>
        <v>40</v>
      </c>
      <c r="F66" s="32">
        <v>1</v>
      </c>
      <c r="G66" s="123"/>
      <c r="H66" s="153">
        <f t="shared" si="3"/>
        <v>0</v>
      </c>
      <c r="I66" s="67">
        <f t="shared" si="5"/>
        <v>0</v>
      </c>
    </row>
    <row r="67" spans="2:9" ht="23.25" customHeight="1" x14ac:dyDescent="0.35">
      <c r="B67" s="87" t="s">
        <v>288</v>
      </c>
      <c r="C67" s="221">
        <v>40</v>
      </c>
      <c r="D67" s="154"/>
      <c r="E67" s="41">
        <f t="shared" si="4"/>
        <v>80</v>
      </c>
      <c r="F67" s="32">
        <v>2</v>
      </c>
      <c r="G67" s="123"/>
      <c r="H67" s="153">
        <f t="shared" si="3"/>
        <v>0</v>
      </c>
      <c r="I67" s="67">
        <f t="shared" si="5"/>
        <v>0</v>
      </c>
    </row>
    <row r="68" spans="2:9" ht="23.25" customHeight="1" x14ac:dyDescent="0.35">
      <c r="B68" s="87" t="s">
        <v>402</v>
      </c>
      <c r="C68" s="221">
        <v>40</v>
      </c>
      <c r="D68" s="154"/>
      <c r="E68" s="41">
        <f t="shared" si="4"/>
        <v>80</v>
      </c>
      <c r="F68" s="32">
        <v>2</v>
      </c>
      <c r="G68" s="123"/>
      <c r="H68" s="153">
        <f t="shared" si="3"/>
        <v>0</v>
      </c>
      <c r="I68" s="67">
        <f t="shared" si="5"/>
        <v>0</v>
      </c>
    </row>
    <row r="69" spans="2:9" ht="23.25" customHeight="1" x14ac:dyDescent="0.35">
      <c r="B69" s="87" t="s">
        <v>403</v>
      </c>
      <c r="C69" s="221">
        <v>40</v>
      </c>
      <c r="D69" s="154"/>
      <c r="E69" s="41">
        <f t="shared" si="4"/>
        <v>40</v>
      </c>
      <c r="F69" s="32">
        <v>1</v>
      </c>
      <c r="G69" s="123"/>
      <c r="H69" s="153">
        <f t="shared" si="3"/>
        <v>0</v>
      </c>
      <c r="I69" s="67">
        <f t="shared" si="5"/>
        <v>0</v>
      </c>
    </row>
    <row r="70" spans="2:9" ht="23.25" customHeight="1" x14ac:dyDescent="0.35">
      <c r="B70" s="87" t="s">
        <v>153</v>
      </c>
      <c r="C70" s="221">
        <v>40</v>
      </c>
      <c r="D70" s="154"/>
      <c r="E70" s="41">
        <f t="shared" si="4"/>
        <v>80</v>
      </c>
      <c r="F70" s="32">
        <v>2</v>
      </c>
      <c r="G70" s="123"/>
      <c r="H70" s="153">
        <f t="shared" si="3"/>
        <v>0</v>
      </c>
      <c r="I70" s="67">
        <f t="shared" si="5"/>
        <v>0</v>
      </c>
    </row>
    <row r="71" spans="2:9" ht="23.25" customHeight="1" x14ac:dyDescent="0.35">
      <c r="B71" s="87" t="s">
        <v>404</v>
      </c>
      <c r="C71" s="221">
        <v>40</v>
      </c>
      <c r="D71" s="154"/>
      <c r="E71" s="41">
        <f t="shared" si="4"/>
        <v>40</v>
      </c>
      <c r="F71" s="32">
        <v>1</v>
      </c>
      <c r="G71" s="123"/>
      <c r="H71" s="153">
        <f t="shared" si="3"/>
        <v>0</v>
      </c>
      <c r="I71" s="67">
        <f t="shared" si="5"/>
        <v>0</v>
      </c>
    </row>
    <row r="72" spans="2:9" ht="23.25" customHeight="1" x14ac:dyDescent="0.25">
      <c r="B72" s="84" t="s">
        <v>28</v>
      </c>
      <c r="C72" s="221">
        <v>50</v>
      </c>
      <c r="D72" s="154"/>
      <c r="E72" s="41">
        <f t="shared" si="4"/>
        <v>100</v>
      </c>
      <c r="F72" s="32">
        <v>2</v>
      </c>
      <c r="G72" s="123"/>
      <c r="H72" s="153">
        <f t="shared" si="3"/>
        <v>0</v>
      </c>
      <c r="I72" s="67">
        <f t="shared" si="5"/>
        <v>0</v>
      </c>
    </row>
    <row r="73" spans="2:9" ht="23.25" customHeight="1" x14ac:dyDescent="0.25">
      <c r="B73" s="84" t="s">
        <v>29</v>
      </c>
      <c r="C73" s="221">
        <v>50</v>
      </c>
      <c r="D73" s="154"/>
      <c r="E73" s="41">
        <f t="shared" si="4"/>
        <v>50</v>
      </c>
      <c r="F73" s="32">
        <v>1</v>
      </c>
      <c r="G73" s="123"/>
      <c r="H73" s="153">
        <f t="shared" si="3"/>
        <v>0</v>
      </c>
      <c r="I73" s="67">
        <f t="shared" si="5"/>
        <v>0</v>
      </c>
    </row>
    <row r="74" spans="2:9" ht="23.25" customHeight="1" x14ac:dyDescent="0.25">
      <c r="B74" s="84" t="s">
        <v>30</v>
      </c>
      <c r="C74" s="221">
        <v>4</v>
      </c>
      <c r="D74" s="154"/>
      <c r="E74" s="41">
        <f t="shared" si="4"/>
        <v>4</v>
      </c>
      <c r="F74" s="32">
        <v>1</v>
      </c>
      <c r="G74" s="123"/>
      <c r="H74" s="153">
        <f t="shared" si="3"/>
        <v>0</v>
      </c>
      <c r="I74" s="67">
        <f t="shared" si="5"/>
        <v>0</v>
      </c>
    </row>
    <row r="75" spans="2:9" ht="23.25" customHeight="1" x14ac:dyDescent="0.25">
      <c r="B75" s="43" t="s">
        <v>340</v>
      </c>
      <c r="C75" s="221">
        <v>40</v>
      </c>
      <c r="D75" s="154"/>
      <c r="E75" s="41">
        <f t="shared" si="4"/>
        <v>80</v>
      </c>
      <c r="F75" s="32">
        <v>2</v>
      </c>
      <c r="G75" s="123"/>
      <c r="H75" s="153">
        <f t="shared" si="3"/>
        <v>0</v>
      </c>
      <c r="I75" s="67">
        <f t="shared" si="5"/>
        <v>0</v>
      </c>
    </row>
    <row r="76" spans="2:9" ht="23.25" customHeight="1" x14ac:dyDescent="0.25">
      <c r="B76" s="84" t="s">
        <v>31</v>
      </c>
      <c r="C76" s="221">
        <v>40</v>
      </c>
      <c r="D76" s="154"/>
      <c r="E76" s="41">
        <f t="shared" si="4"/>
        <v>40</v>
      </c>
      <c r="F76" s="32">
        <v>1</v>
      </c>
      <c r="G76" s="123"/>
      <c r="H76" s="153">
        <f t="shared" si="3"/>
        <v>0</v>
      </c>
      <c r="I76" s="67">
        <f t="shared" si="5"/>
        <v>0</v>
      </c>
    </row>
    <row r="77" spans="2:9" ht="23.25" customHeight="1" x14ac:dyDescent="0.25">
      <c r="B77" s="84" t="s">
        <v>32</v>
      </c>
      <c r="C77" s="221">
        <v>40</v>
      </c>
      <c r="D77" s="154"/>
      <c r="E77" s="41">
        <f t="shared" si="4"/>
        <v>80</v>
      </c>
      <c r="F77" s="32">
        <v>2</v>
      </c>
      <c r="G77" s="123"/>
      <c r="H77" s="153">
        <f t="shared" si="3"/>
        <v>0</v>
      </c>
      <c r="I77" s="67">
        <f t="shared" si="5"/>
        <v>0</v>
      </c>
    </row>
    <row r="78" spans="2:9" ht="23.25" customHeight="1" x14ac:dyDescent="0.25">
      <c r="B78" s="84" t="s">
        <v>33</v>
      </c>
      <c r="C78" s="221">
        <v>40</v>
      </c>
      <c r="D78" s="154"/>
      <c r="E78" s="41">
        <f t="shared" si="4"/>
        <v>40</v>
      </c>
      <c r="F78" s="32">
        <v>1</v>
      </c>
      <c r="G78" s="123"/>
      <c r="H78" s="153">
        <f t="shared" si="3"/>
        <v>0</v>
      </c>
      <c r="I78" s="67">
        <f t="shared" si="5"/>
        <v>0</v>
      </c>
    </row>
    <row r="79" spans="2:9" ht="23.25" customHeight="1" x14ac:dyDescent="0.25">
      <c r="B79" s="84" t="s">
        <v>34</v>
      </c>
      <c r="C79" s="222">
        <v>50</v>
      </c>
      <c r="D79" s="154"/>
      <c r="E79" s="41">
        <f t="shared" si="4"/>
        <v>100</v>
      </c>
      <c r="F79" s="155">
        <v>2</v>
      </c>
      <c r="G79" s="123"/>
      <c r="H79" s="153">
        <f t="shared" si="3"/>
        <v>0</v>
      </c>
      <c r="I79" s="67">
        <f t="shared" si="5"/>
        <v>0</v>
      </c>
    </row>
    <row r="80" spans="2:9" ht="23.25" customHeight="1" x14ac:dyDescent="0.25">
      <c r="B80" s="84" t="s">
        <v>35</v>
      </c>
      <c r="C80" s="222">
        <v>40</v>
      </c>
      <c r="D80" s="154"/>
      <c r="E80" s="41">
        <f t="shared" si="4"/>
        <v>40</v>
      </c>
      <c r="F80" s="155">
        <v>1</v>
      </c>
      <c r="G80" s="123"/>
      <c r="H80" s="153">
        <f t="shared" si="3"/>
        <v>0</v>
      </c>
      <c r="I80" s="67">
        <f t="shared" si="5"/>
        <v>0</v>
      </c>
    </row>
    <row r="81" spans="2:9" ht="23.25" customHeight="1" x14ac:dyDescent="0.25">
      <c r="B81" s="43" t="s">
        <v>331</v>
      </c>
      <c r="C81" s="225">
        <v>40</v>
      </c>
      <c r="D81" s="154"/>
      <c r="E81" s="41">
        <f t="shared" si="4"/>
        <v>80</v>
      </c>
      <c r="F81" s="156">
        <v>2</v>
      </c>
      <c r="G81" s="123"/>
      <c r="H81" s="153">
        <f t="shared" si="3"/>
        <v>0</v>
      </c>
      <c r="I81" s="67">
        <f t="shared" si="5"/>
        <v>0</v>
      </c>
    </row>
    <row r="82" spans="2:9" ht="23.25" customHeight="1" x14ac:dyDescent="0.25">
      <c r="B82" s="84" t="s">
        <v>36</v>
      </c>
      <c r="C82" s="222">
        <v>50</v>
      </c>
      <c r="D82" s="154"/>
      <c r="E82" s="41">
        <f t="shared" si="4"/>
        <v>100</v>
      </c>
      <c r="F82" s="155">
        <v>2</v>
      </c>
      <c r="G82" s="123"/>
      <c r="H82" s="153">
        <f t="shared" si="3"/>
        <v>0</v>
      </c>
      <c r="I82" s="67">
        <f t="shared" si="5"/>
        <v>0</v>
      </c>
    </row>
    <row r="83" spans="2:9" ht="23.25" customHeight="1" x14ac:dyDescent="0.25">
      <c r="B83" s="84" t="s">
        <v>37</v>
      </c>
      <c r="C83" s="222">
        <v>40</v>
      </c>
      <c r="D83" s="154"/>
      <c r="E83" s="41">
        <f t="shared" si="4"/>
        <v>80</v>
      </c>
      <c r="F83" s="155">
        <v>2</v>
      </c>
      <c r="G83" s="123"/>
      <c r="H83" s="153">
        <f t="shared" si="3"/>
        <v>0</v>
      </c>
      <c r="I83" s="67">
        <f t="shared" si="5"/>
        <v>0</v>
      </c>
    </row>
    <row r="84" spans="2:9" ht="23.25" customHeight="1" x14ac:dyDescent="0.25">
      <c r="B84" s="84" t="s">
        <v>38</v>
      </c>
      <c r="C84" s="222">
        <v>50</v>
      </c>
      <c r="D84" s="154"/>
      <c r="E84" s="41">
        <f t="shared" si="4"/>
        <v>100</v>
      </c>
      <c r="F84" s="155">
        <v>2</v>
      </c>
      <c r="G84" s="123"/>
      <c r="H84" s="153">
        <f t="shared" si="3"/>
        <v>0</v>
      </c>
      <c r="I84" s="67">
        <f t="shared" si="5"/>
        <v>0</v>
      </c>
    </row>
    <row r="85" spans="2:9" ht="23.25" customHeight="1" x14ac:dyDescent="0.25">
      <c r="B85" s="84" t="s">
        <v>39</v>
      </c>
      <c r="C85" s="221">
        <v>40</v>
      </c>
      <c r="D85" s="138"/>
      <c r="E85" s="41">
        <f t="shared" si="4"/>
        <v>80</v>
      </c>
      <c r="F85" s="32">
        <v>2</v>
      </c>
      <c r="G85" s="123"/>
      <c r="H85" s="153">
        <f t="shared" si="3"/>
        <v>0</v>
      </c>
      <c r="I85" s="67">
        <f t="shared" si="5"/>
        <v>0</v>
      </c>
    </row>
    <row r="86" spans="2:9" ht="23.25" customHeight="1" x14ac:dyDescent="0.25">
      <c r="B86" s="84" t="s">
        <v>40</v>
      </c>
      <c r="C86" s="221">
        <v>40</v>
      </c>
      <c r="D86" s="138"/>
      <c r="E86" s="41">
        <f t="shared" si="4"/>
        <v>40</v>
      </c>
      <c r="F86" s="32">
        <v>1</v>
      </c>
      <c r="G86" s="123"/>
      <c r="H86" s="153">
        <f t="shared" si="3"/>
        <v>0</v>
      </c>
      <c r="I86" s="67">
        <f t="shared" si="5"/>
        <v>0</v>
      </c>
    </row>
    <row r="87" spans="2:9" ht="23.25" customHeight="1" x14ac:dyDescent="0.25">
      <c r="B87" s="84" t="s">
        <v>41</v>
      </c>
      <c r="C87" s="221">
        <v>40</v>
      </c>
      <c r="D87" s="138"/>
      <c r="E87" s="41">
        <f t="shared" si="4"/>
        <v>40</v>
      </c>
      <c r="F87" s="32">
        <v>1</v>
      </c>
      <c r="G87" s="123"/>
      <c r="H87" s="153">
        <f t="shared" si="3"/>
        <v>0</v>
      </c>
      <c r="I87" s="67">
        <f t="shared" si="5"/>
        <v>0</v>
      </c>
    </row>
    <row r="88" spans="2:9" ht="23.25" customHeight="1" x14ac:dyDescent="0.25">
      <c r="B88" s="84" t="s">
        <v>42</v>
      </c>
      <c r="C88" s="222">
        <v>40</v>
      </c>
      <c r="D88" s="154"/>
      <c r="E88" s="41">
        <f t="shared" si="4"/>
        <v>40</v>
      </c>
      <c r="F88" s="155">
        <v>1</v>
      </c>
      <c r="G88" s="123"/>
      <c r="H88" s="153">
        <f t="shared" si="3"/>
        <v>0</v>
      </c>
      <c r="I88" s="67">
        <f t="shared" si="5"/>
        <v>0</v>
      </c>
    </row>
    <row r="89" spans="2:9" ht="23.25" customHeight="1" x14ac:dyDescent="0.25">
      <c r="B89" s="84" t="s">
        <v>157</v>
      </c>
      <c r="C89" s="222">
        <v>40</v>
      </c>
      <c r="D89" s="154"/>
      <c r="E89" s="41">
        <f t="shared" si="4"/>
        <v>80</v>
      </c>
      <c r="F89" s="155">
        <v>2</v>
      </c>
      <c r="G89" s="123"/>
      <c r="H89" s="153">
        <f t="shared" si="3"/>
        <v>0</v>
      </c>
      <c r="I89" s="67">
        <f t="shared" si="5"/>
        <v>0</v>
      </c>
    </row>
    <row r="90" spans="2:9" ht="23.25" customHeight="1" x14ac:dyDescent="0.25">
      <c r="B90" s="84" t="s">
        <v>158</v>
      </c>
      <c r="C90" s="221">
        <v>40</v>
      </c>
      <c r="D90" s="138"/>
      <c r="E90" s="41">
        <f t="shared" si="4"/>
        <v>80</v>
      </c>
      <c r="F90" s="32">
        <v>2</v>
      </c>
      <c r="G90" s="123"/>
      <c r="H90" s="153">
        <f t="shared" si="3"/>
        <v>0</v>
      </c>
      <c r="I90" s="67">
        <f t="shared" si="5"/>
        <v>0</v>
      </c>
    </row>
    <row r="91" spans="2:9" ht="23.25" customHeight="1" thickBot="1" x14ac:dyDescent="0.4">
      <c r="B91" s="88" t="s">
        <v>408</v>
      </c>
      <c r="C91" s="221">
        <v>40</v>
      </c>
      <c r="D91" s="138"/>
      <c r="E91" s="173">
        <f>C91*F91</f>
        <v>40</v>
      </c>
      <c r="F91" s="32">
        <v>1</v>
      </c>
      <c r="G91" s="123"/>
      <c r="H91" s="170">
        <f>F91*G91*22</f>
        <v>0</v>
      </c>
      <c r="I91" s="72">
        <f>D91*F91+H91</f>
        <v>0</v>
      </c>
    </row>
    <row r="92" spans="2:9" ht="23.5" customHeight="1" thickBot="1" x14ac:dyDescent="0.35">
      <c r="B92" s="1" t="s">
        <v>0</v>
      </c>
      <c r="C92" s="17" t="s">
        <v>1</v>
      </c>
      <c r="D92" s="216" t="s">
        <v>1</v>
      </c>
      <c r="E92" s="226" t="s">
        <v>1</v>
      </c>
      <c r="F92" s="226" t="s">
        <v>1</v>
      </c>
      <c r="G92" s="217" t="s">
        <v>1</v>
      </c>
      <c r="H92" s="68" t="s">
        <v>1</v>
      </c>
      <c r="I92" s="69">
        <f>SUM(I30:I91)</f>
        <v>0</v>
      </c>
    </row>
    <row r="93" spans="2:9" x14ac:dyDescent="0.25">
      <c r="E93" s="49"/>
    </row>
    <row r="94" spans="2:9" x14ac:dyDescent="0.25">
      <c r="E94" s="49"/>
      <c r="F94" s="49"/>
    </row>
    <row r="95" spans="2:9" x14ac:dyDescent="0.25">
      <c r="F95" s="49"/>
    </row>
  </sheetData>
  <protectedRanges>
    <protectedRange sqref="D6:D19" name="Oblast1_1"/>
    <protectedRange sqref="G6:G19" name="Oblast2_1"/>
    <protectedRange sqref="D30:D91" name="Oblast3_1"/>
    <protectedRange sqref="G30:G91" name="Oblast4_1"/>
  </protectedRanges>
  <customSheetViews>
    <customSheetView guid="{C501ED11-5C6A-4E55-83AF-DBD730D03330}" scale="75" topLeftCell="A73">
      <selection activeCell="K11" sqref="K11"/>
      <pageMargins left="0.78740157499999996" right="0.78740157499999996" top="0.984251969" bottom="0.984251969" header="0.4921259845" footer="0.4921259845"/>
      <pageSetup paperSize="9" orientation="landscape" r:id="rId1"/>
      <headerFooter alignWithMargins="0"/>
    </customSheetView>
    <customSheetView guid="{3D47E4BC-948D-4C9D-939A-6EE571623F01}" scale="75" topLeftCell="A70">
      <selection activeCell="B17" sqref="B17"/>
      <pageMargins left="0.78740157499999996" right="0.78740157499999996" top="0.984251969" bottom="0.984251969" header="0.4921259845" footer="0.4921259845"/>
      <pageSetup paperSize="9" scale="69" orientation="landscape" r:id="rId2"/>
      <headerFooter alignWithMargins="0"/>
    </customSheetView>
  </customSheetViews>
  <phoneticPr fontId="2" type="noConversion"/>
  <pageMargins left="0.78740157499999996" right="0.78740157499999996" top="0.984251969" bottom="0.984251969" header="0.4921259845" footer="0.4921259845"/>
  <pageSetup paperSize="9" scale="69" orientation="landscape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0"/>
  <sheetViews>
    <sheetView zoomScale="75" zoomScaleNormal="75" workbookViewId="0">
      <selection activeCell="E50" sqref="E50"/>
    </sheetView>
  </sheetViews>
  <sheetFormatPr defaultRowHeight="12.5" x14ac:dyDescent="0.25"/>
  <cols>
    <col min="1" max="1" width="1.54296875" customWidth="1"/>
    <col min="2" max="2" width="35.1796875" customWidth="1"/>
    <col min="3" max="3" width="21" customWidth="1"/>
    <col min="4" max="4" width="14.54296875" customWidth="1"/>
    <col min="5" max="8" width="21.81640625" customWidth="1"/>
    <col min="9" max="9" width="23.1796875" customWidth="1"/>
  </cols>
  <sheetData>
    <row r="2" spans="2:9" ht="36" customHeight="1" x14ac:dyDescent="0.35">
      <c r="B2" s="2" t="s">
        <v>344</v>
      </c>
    </row>
    <row r="3" spans="2:9" ht="13" thickBot="1" x14ac:dyDescent="0.3"/>
    <row r="4" spans="2:9" ht="13.5" thickBot="1" x14ac:dyDescent="0.35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</row>
    <row r="5" spans="2:9" ht="139.75" customHeight="1" thickBot="1" x14ac:dyDescent="0.3">
      <c r="B5" s="96" t="s">
        <v>85</v>
      </c>
      <c r="C5" s="92" t="s">
        <v>90</v>
      </c>
      <c r="D5" s="91" t="s">
        <v>97</v>
      </c>
      <c r="E5" s="93" t="s">
        <v>366</v>
      </c>
      <c r="F5" s="93" t="s">
        <v>380</v>
      </c>
      <c r="G5" s="93" t="s">
        <v>98</v>
      </c>
      <c r="H5" s="91" t="s">
        <v>381</v>
      </c>
      <c r="I5" s="91" t="s">
        <v>369</v>
      </c>
    </row>
    <row r="6" spans="2:9" ht="27" customHeight="1" x14ac:dyDescent="0.25">
      <c r="B6" s="211" t="s">
        <v>57</v>
      </c>
      <c r="C6" s="229">
        <v>27</v>
      </c>
      <c r="D6" s="160"/>
      <c r="E6" s="230">
        <f>C6*F6</f>
        <v>81</v>
      </c>
      <c r="F6" s="33">
        <v>3</v>
      </c>
      <c r="G6" s="143"/>
      <c r="H6" s="231">
        <f>F6*G6*24</f>
        <v>0</v>
      </c>
      <c r="I6" s="71">
        <f>D6*F6+H6</f>
        <v>0</v>
      </c>
    </row>
    <row r="7" spans="2:9" ht="27" customHeight="1" x14ac:dyDescent="0.35">
      <c r="B7" s="87" t="s">
        <v>431</v>
      </c>
      <c r="C7" s="232">
        <v>27</v>
      </c>
      <c r="D7" s="162"/>
      <c r="E7" s="37">
        <f t="shared" ref="E7:E28" si="0">C7*F7</f>
        <v>189</v>
      </c>
      <c r="F7" s="35">
        <v>7</v>
      </c>
      <c r="G7" s="161"/>
      <c r="H7" s="76">
        <f t="shared" ref="H7:H28" si="1">F7*G7*24</f>
        <v>0</v>
      </c>
      <c r="I7" s="67">
        <f t="shared" ref="I7:I28" si="2">D7*F7+H7</f>
        <v>0</v>
      </c>
    </row>
    <row r="8" spans="2:9" ht="27" customHeight="1" x14ac:dyDescent="0.25">
      <c r="B8" s="43" t="s">
        <v>159</v>
      </c>
      <c r="C8" s="215">
        <v>27</v>
      </c>
      <c r="D8" s="123"/>
      <c r="E8" s="37">
        <f t="shared" si="0"/>
        <v>27</v>
      </c>
      <c r="F8" s="34">
        <v>1</v>
      </c>
      <c r="G8" s="161"/>
      <c r="H8" s="76">
        <f t="shared" si="1"/>
        <v>0</v>
      </c>
      <c r="I8" s="67">
        <f t="shared" si="2"/>
        <v>0</v>
      </c>
    </row>
    <row r="9" spans="2:9" ht="27" customHeight="1" x14ac:dyDescent="0.25">
      <c r="B9" s="43" t="s">
        <v>160</v>
      </c>
      <c r="C9" s="215">
        <v>27</v>
      </c>
      <c r="D9" s="162"/>
      <c r="E9" s="37">
        <f t="shared" si="0"/>
        <v>27</v>
      </c>
      <c r="F9" s="35">
        <v>1</v>
      </c>
      <c r="G9" s="161"/>
      <c r="H9" s="76">
        <f t="shared" si="1"/>
        <v>0</v>
      </c>
      <c r="I9" s="67">
        <f t="shared" si="2"/>
        <v>0</v>
      </c>
    </row>
    <row r="10" spans="2:9" ht="27" customHeight="1" x14ac:dyDescent="0.35">
      <c r="B10" s="88" t="s">
        <v>432</v>
      </c>
      <c r="C10" s="215">
        <v>27</v>
      </c>
      <c r="D10" s="162"/>
      <c r="E10" s="37">
        <f t="shared" si="0"/>
        <v>27</v>
      </c>
      <c r="F10" s="35">
        <v>1</v>
      </c>
      <c r="G10" s="161"/>
      <c r="H10" s="76">
        <f t="shared" si="1"/>
        <v>0</v>
      </c>
      <c r="I10" s="67">
        <f t="shared" si="2"/>
        <v>0</v>
      </c>
    </row>
    <row r="11" spans="2:9" ht="27" customHeight="1" x14ac:dyDescent="0.25">
      <c r="B11" s="43" t="s">
        <v>161</v>
      </c>
      <c r="C11" s="215">
        <v>27</v>
      </c>
      <c r="D11" s="162"/>
      <c r="E11" s="37">
        <f t="shared" si="0"/>
        <v>81</v>
      </c>
      <c r="F11" s="35">
        <v>3</v>
      </c>
      <c r="G11" s="161"/>
      <c r="H11" s="76">
        <f t="shared" si="1"/>
        <v>0</v>
      </c>
      <c r="I11" s="67">
        <f t="shared" si="2"/>
        <v>0</v>
      </c>
    </row>
    <row r="12" spans="2:9" ht="27" customHeight="1" x14ac:dyDescent="0.25">
      <c r="B12" s="43" t="s">
        <v>162</v>
      </c>
      <c r="C12" s="215">
        <v>27</v>
      </c>
      <c r="D12" s="162"/>
      <c r="E12" s="37">
        <f t="shared" si="0"/>
        <v>54</v>
      </c>
      <c r="F12" s="35">
        <v>2</v>
      </c>
      <c r="G12" s="161"/>
      <c r="H12" s="76">
        <f t="shared" si="1"/>
        <v>0</v>
      </c>
      <c r="I12" s="67">
        <f t="shared" si="2"/>
        <v>0</v>
      </c>
    </row>
    <row r="13" spans="2:9" ht="27" customHeight="1" x14ac:dyDescent="0.25">
      <c r="B13" s="43" t="s">
        <v>60</v>
      </c>
      <c r="C13" s="215">
        <v>27</v>
      </c>
      <c r="D13" s="162"/>
      <c r="E13" s="37">
        <f t="shared" si="0"/>
        <v>81</v>
      </c>
      <c r="F13" s="35">
        <v>3</v>
      </c>
      <c r="G13" s="161"/>
      <c r="H13" s="76">
        <f t="shared" si="1"/>
        <v>0</v>
      </c>
      <c r="I13" s="67">
        <f t="shared" si="2"/>
        <v>0</v>
      </c>
    </row>
    <row r="14" spans="2:9" ht="27" customHeight="1" x14ac:dyDescent="0.35">
      <c r="B14" s="87" t="s">
        <v>433</v>
      </c>
      <c r="C14" s="215">
        <v>27</v>
      </c>
      <c r="D14" s="162"/>
      <c r="E14" s="37">
        <f t="shared" si="0"/>
        <v>27</v>
      </c>
      <c r="F14" s="35">
        <v>1</v>
      </c>
      <c r="G14" s="161"/>
      <c r="H14" s="76">
        <f t="shared" si="1"/>
        <v>0</v>
      </c>
      <c r="I14" s="67">
        <f t="shared" si="2"/>
        <v>0</v>
      </c>
    </row>
    <row r="15" spans="2:9" ht="27" customHeight="1" x14ac:dyDescent="0.35">
      <c r="B15" s="87" t="s">
        <v>434</v>
      </c>
      <c r="C15" s="215">
        <v>27</v>
      </c>
      <c r="D15" s="162"/>
      <c r="E15" s="37">
        <f t="shared" si="0"/>
        <v>27</v>
      </c>
      <c r="F15" s="35">
        <v>1</v>
      </c>
      <c r="G15" s="161"/>
      <c r="H15" s="76">
        <f t="shared" si="1"/>
        <v>0</v>
      </c>
      <c r="I15" s="67">
        <f t="shared" si="2"/>
        <v>0</v>
      </c>
    </row>
    <row r="16" spans="2:9" ht="27" customHeight="1" x14ac:dyDescent="0.35">
      <c r="B16" s="87" t="s">
        <v>435</v>
      </c>
      <c r="C16" s="215">
        <v>27</v>
      </c>
      <c r="D16" s="162"/>
      <c r="E16" s="37">
        <f t="shared" si="0"/>
        <v>27</v>
      </c>
      <c r="F16" s="35">
        <v>1</v>
      </c>
      <c r="G16" s="161"/>
      <c r="H16" s="76">
        <f t="shared" si="1"/>
        <v>0</v>
      </c>
      <c r="I16" s="67">
        <f t="shared" si="2"/>
        <v>0</v>
      </c>
    </row>
    <row r="17" spans="2:9" ht="27" customHeight="1" x14ac:dyDescent="0.25">
      <c r="B17" s="43" t="s">
        <v>163</v>
      </c>
      <c r="C17" s="215">
        <v>27</v>
      </c>
      <c r="D17" s="162"/>
      <c r="E17" s="37">
        <f t="shared" si="0"/>
        <v>27</v>
      </c>
      <c r="F17" s="35">
        <v>1</v>
      </c>
      <c r="G17" s="161"/>
      <c r="H17" s="76">
        <f t="shared" si="1"/>
        <v>0</v>
      </c>
      <c r="I17" s="67">
        <f t="shared" si="2"/>
        <v>0</v>
      </c>
    </row>
    <row r="18" spans="2:9" ht="27" customHeight="1" x14ac:dyDescent="0.35">
      <c r="B18" s="88" t="s">
        <v>436</v>
      </c>
      <c r="C18" s="215">
        <v>27</v>
      </c>
      <c r="D18" s="162"/>
      <c r="E18" s="37">
        <f t="shared" si="0"/>
        <v>27</v>
      </c>
      <c r="F18" s="35">
        <v>1</v>
      </c>
      <c r="G18" s="161"/>
      <c r="H18" s="76">
        <f t="shared" si="1"/>
        <v>0</v>
      </c>
      <c r="I18" s="67">
        <f t="shared" si="2"/>
        <v>0</v>
      </c>
    </row>
    <row r="19" spans="2:9" ht="27" customHeight="1" x14ac:dyDescent="0.25">
      <c r="B19" s="43" t="s">
        <v>27</v>
      </c>
      <c r="C19" s="215">
        <v>27</v>
      </c>
      <c r="D19" s="162"/>
      <c r="E19" s="37">
        <f t="shared" si="0"/>
        <v>81</v>
      </c>
      <c r="F19" s="35">
        <v>3</v>
      </c>
      <c r="G19" s="161"/>
      <c r="H19" s="76">
        <f t="shared" si="1"/>
        <v>0</v>
      </c>
      <c r="I19" s="67">
        <f t="shared" si="2"/>
        <v>0</v>
      </c>
    </row>
    <row r="20" spans="2:9" ht="27" customHeight="1" x14ac:dyDescent="0.25">
      <c r="B20" s="43" t="s">
        <v>63</v>
      </c>
      <c r="C20" s="215">
        <v>27</v>
      </c>
      <c r="D20" s="162"/>
      <c r="E20" s="37">
        <f t="shared" si="0"/>
        <v>513</v>
      </c>
      <c r="F20" s="35">
        <v>19</v>
      </c>
      <c r="G20" s="161"/>
      <c r="H20" s="76">
        <f t="shared" si="1"/>
        <v>0</v>
      </c>
      <c r="I20" s="67">
        <f t="shared" si="2"/>
        <v>0</v>
      </c>
    </row>
    <row r="21" spans="2:9" ht="27" customHeight="1" x14ac:dyDescent="0.25">
      <c r="B21" s="43" t="s">
        <v>64</v>
      </c>
      <c r="C21" s="215">
        <v>27</v>
      </c>
      <c r="D21" s="162"/>
      <c r="E21" s="37">
        <f t="shared" si="0"/>
        <v>189</v>
      </c>
      <c r="F21" s="35">
        <v>7</v>
      </c>
      <c r="G21" s="161"/>
      <c r="H21" s="76">
        <f t="shared" si="1"/>
        <v>0</v>
      </c>
      <c r="I21" s="67">
        <f t="shared" si="2"/>
        <v>0</v>
      </c>
    </row>
    <row r="22" spans="2:9" ht="27" customHeight="1" x14ac:dyDescent="0.25">
      <c r="B22" s="43" t="s">
        <v>65</v>
      </c>
      <c r="C22" s="215">
        <v>27</v>
      </c>
      <c r="D22" s="162"/>
      <c r="E22" s="37">
        <f t="shared" si="0"/>
        <v>27</v>
      </c>
      <c r="F22" s="35">
        <v>1</v>
      </c>
      <c r="G22" s="161"/>
      <c r="H22" s="76">
        <f t="shared" si="1"/>
        <v>0</v>
      </c>
      <c r="I22" s="67">
        <f t="shared" si="2"/>
        <v>0</v>
      </c>
    </row>
    <row r="23" spans="2:9" ht="27" customHeight="1" x14ac:dyDescent="0.25">
      <c r="B23" s="43" t="s">
        <v>35</v>
      </c>
      <c r="C23" s="215">
        <v>27</v>
      </c>
      <c r="D23" s="163"/>
      <c r="E23" s="37">
        <f t="shared" si="0"/>
        <v>54</v>
      </c>
      <c r="F23" s="36">
        <v>2</v>
      </c>
      <c r="G23" s="161"/>
      <c r="H23" s="76">
        <f t="shared" si="1"/>
        <v>0</v>
      </c>
      <c r="I23" s="67">
        <f t="shared" si="2"/>
        <v>0</v>
      </c>
    </row>
    <row r="24" spans="2:9" ht="27" customHeight="1" x14ac:dyDescent="0.25">
      <c r="B24" s="43" t="s">
        <v>66</v>
      </c>
      <c r="C24" s="215">
        <v>27</v>
      </c>
      <c r="D24" s="162"/>
      <c r="E24" s="37">
        <f t="shared" si="0"/>
        <v>81</v>
      </c>
      <c r="F24" s="35">
        <v>3</v>
      </c>
      <c r="G24" s="161"/>
      <c r="H24" s="76">
        <f t="shared" si="1"/>
        <v>0</v>
      </c>
      <c r="I24" s="67">
        <f t="shared" si="2"/>
        <v>0</v>
      </c>
    </row>
    <row r="25" spans="2:9" ht="27" customHeight="1" x14ac:dyDescent="0.35">
      <c r="B25" s="88" t="s">
        <v>437</v>
      </c>
      <c r="C25" s="215">
        <v>27</v>
      </c>
      <c r="D25" s="162"/>
      <c r="E25" s="37">
        <f t="shared" si="0"/>
        <v>27</v>
      </c>
      <c r="F25" s="35">
        <v>1</v>
      </c>
      <c r="G25" s="161"/>
      <c r="H25" s="76">
        <f t="shared" si="1"/>
        <v>0</v>
      </c>
      <c r="I25" s="67">
        <f t="shared" si="2"/>
        <v>0</v>
      </c>
    </row>
    <row r="26" spans="2:9" ht="27" customHeight="1" x14ac:dyDescent="0.25">
      <c r="B26" s="43" t="s">
        <v>67</v>
      </c>
      <c r="C26" s="215">
        <v>27</v>
      </c>
      <c r="D26" s="162"/>
      <c r="E26" s="37">
        <f t="shared" si="0"/>
        <v>81</v>
      </c>
      <c r="F26" s="35">
        <v>3</v>
      </c>
      <c r="G26" s="161"/>
      <c r="H26" s="76">
        <f t="shared" si="1"/>
        <v>0</v>
      </c>
      <c r="I26" s="67">
        <f t="shared" si="2"/>
        <v>0</v>
      </c>
    </row>
    <row r="27" spans="2:9" ht="27" customHeight="1" x14ac:dyDescent="0.25">
      <c r="B27" s="43" t="s">
        <v>68</v>
      </c>
      <c r="C27" s="215">
        <v>27</v>
      </c>
      <c r="D27" s="163"/>
      <c r="E27" s="227">
        <f t="shared" si="0"/>
        <v>108</v>
      </c>
      <c r="F27" s="36">
        <v>4</v>
      </c>
      <c r="G27" s="161"/>
      <c r="H27" s="228">
        <f t="shared" si="1"/>
        <v>0</v>
      </c>
      <c r="I27" s="72">
        <f t="shared" si="2"/>
        <v>0</v>
      </c>
    </row>
    <row r="28" spans="2:9" ht="27" customHeight="1" thickBot="1" x14ac:dyDescent="0.3">
      <c r="B28" s="43" t="s">
        <v>164</v>
      </c>
      <c r="C28" s="224">
        <v>27</v>
      </c>
      <c r="D28" s="163"/>
      <c r="E28" s="227">
        <f t="shared" si="0"/>
        <v>81</v>
      </c>
      <c r="F28" s="36">
        <v>3</v>
      </c>
      <c r="G28" s="161"/>
      <c r="H28" s="228">
        <f t="shared" si="1"/>
        <v>0</v>
      </c>
      <c r="I28" s="72">
        <f t="shared" si="2"/>
        <v>0</v>
      </c>
    </row>
    <row r="29" spans="2:9" ht="27" customHeight="1" thickBot="1" x14ac:dyDescent="0.35">
      <c r="B29" s="1" t="s">
        <v>0</v>
      </c>
      <c r="C29" s="164" t="s">
        <v>1</v>
      </c>
      <c r="D29" s="18" t="s">
        <v>1</v>
      </c>
      <c r="E29" s="18" t="s">
        <v>1</v>
      </c>
      <c r="F29" s="18" t="s">
        <v>1</v>
      </c>
      <c r="G29" s="18" t="s">
        <v>1</v>
      </c>
      <c r="H29" s="73" t="s">
        <v>1</v>
      </c>
      <c r="I29" s="74">
        <f>SUM(I6:I28)</f>
        <v>0</v>
      </c>
    </row>
    <row r="30" spans="2:9" x14ac:dyDescent="0.25">
      <c r="E30" s="49"/>
    </row>
  </sheetData>
  <protectedRanges>
    <protectedRange sqref="D6:D28" name="Oblast1"/>
    <protectedRange sqref="G6:G28" name="Oblast2"/>
  </protectedRanges>
  <customSheetViews>
    <customSheetView guid="{C501ED11-5C6A-4E55-83AF-DBD730D03330}" scale="75" topLeftCell="A19">
      <selection activeCell="O25" sqref="O25"/>
      <pageMargins left="0.78740157499999996" right="0.78740157499999996" top="0.984251969" bottom="0.984251969" header="0.4921259845" footer="0.4921259845"/>
      <pageSetup paperSize="9" orientation="landscape" r:id="rId1"/>
      <headerFooter alignWithMargins="0"/>
    </customSheetView>
    <customSheetView guid="{3D47E4BC-948D-4C9D-939A-6EE571623F01}" scale="75">
      <selection activeCell="T42" sqref="T42"/>
      <pageMargins left="0.78740157499999996" right="0.78740157499999996" top="0.984251969" bottom="0.984251969" header="0.4921259845" footer="0.4921259845"/>
      <pageSetup paperSize="9" scale="72" orientation="landscape" r:id="rId2"/>
      <headerFooter alignWithMargins="0"/>
    </customSheetView>
  </customSheetViews>
  <phoneticPr fontId="2" type="noConversion"/>
  <pageMargins left="0.78740157499999996" right="0.78740157499999996" top="0.984251969" bottom="0.984251969" header="0.4921259845" footer="0.4921259845"/>
  <pageSetup paperSize="9" scale="72" orientation="landscape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9"/>
  <sheetViews>
    <sheetView zoomScale="75" zoomScaleNormal="75" workbookViewId="0">
      <selection activeCell="F44" sqref="F44"/>
    </sheetView>
  </sheetViews>
  <sheetFormatPr defaultRowHeight="12.5" x14ac:dyDescent="0.25"/>
  <cols>
    <col min="1" max="1" width="1.54296875" customWidth="1"/>
    <col min="2" max="2" width="30.453125" customWidth="1"/>
    <col min="3" max="3" width="14.81640625" customWidth="1"/>
    <col min="4" max="4" width="14.54296875" customWidth="1"/>
    <col min="5" max="5" width="16.81640625" customWidth="1"/>
    <col min="6" max="6" width="15.81640625" customWidth="1"/>
    <col min="7" max="8" width="21.81640625" customWidth="1"/>
    <col min="9" max="9" width="23.1796875" customWidth="1"/>
  </cols>
  <sheetData>
    <row r="2" spans="2:9" ht="36" customHeight="1" x14ac:dyDescent="0.35">
      <c r="B2" s="2" t="s">
        <v>345</v>
      </c>
    </row>
    <row r="3" spans="2:9" ht="13" thickBot="1" x14ac:dyDescent="0.3"/>
    <row r="4" spans="2:9" ht="13.5" thickBot="1" x14ac:dyDescent="0.35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</row>
    <row r="5" spans="2:9" ht="135" customHeight="1" thickBot="1" x14ac:dyDescent="0.3">
      <c r="B5" s="91" t="s">
        <v>85</v>
      </c>
      <c r="C5" s="96" t="s">
        <v>90</v>
      </c>
      <c r="D5" s="96" t="s">
        <v>97</v>
      </c>
      <c r="E5" s="233" t="s">
        <v>366</v>
      </c>
      <c r="F5" s="233" t="s">
        <v>380</v>
      </c>
      <c r="G5" s="233" t="s">
        <v>98</v>
      </c>
      <c r="H5" s="96" t="s">
        <v>381</v>
      </c>
      <c r="I5" s="96" t="s">
        <v>369</v>
      </c>
    </row>
    <row r="6" spans="2:9" ht="27" customHeight="1" x14ac:dyDescent="0.25">
      <c r="B6" s="211" t="s">
        <v>57</v>
      </c>
      <c r="C6" s="229">
        <v>14</v>
      </c>
      <c r="D6" s="165"/>
      <c r="E6" s="230">
        <f>C6*F6</f>
        <v>56</v>
      </c>
      <c r="F6" s="33">
        <v>4</v>
      </c>
      <c r="G6" s="143"/>
      <c r="H6" s="231">
        <f>F6*G6*24</f>
        <v>0</v>
      </c>
      <c r="I6" s="71">
        <f>D6*F6+H6</f>
        <v>0</v>
      </c>
    </row>
    <row r="7" spans="2:9" ht="27" customHeight="1" x14ac:dyDescent="0.35">
      <c r="B7" s="87" t="s">
        <v>431</v>
      </c>
      <c r="C7" s="232">
        <v>14</v>
      </c>
      <c r="D7" s="149"/>
      <c r="E7" s="37">
        <f t="shared" ref="E7:E27" si="0">C7*F7</f>
        <v>126</v>
      </c>
      <c r="F7" s="35">
        <v>9</v>
      </c>
      <c r="G7" s="161"/>
      <c r="H7" s="76">
        <f t="shared" ref="H7:H27" si="1">F7*G7*24</f>
        <v>0</v>
      </c>
      <c r="I7" s="72">
        <f t="shared" ref="I7:I28" si="2">D7*F7+H7</f>
        <v>0</v>
      </c>
    </row>
    <row r="8" spans="2:9" ht="27" customHeight="1" x14ac:dyDescent="0.25">
      <c r="B8" s="43" t="s">
        <v>159</v>
      </c>
      <c r="C8" s="232">
        <v>14</v>
      </c>
      <c r="D8" s="138"/>
      <c r="E8" s="37">
        <f t="shared" si="0"/>
        <v>14</v>
      </c>
      <c r="F8" s="34">
        <v>1</v>
      </c>
      <c r="G8" s="161"/>
      <c r="H8" s="76">
        <f t="shared" si="1"/>
        <v>0</v>
      </c>
      <c r="I8" s="72">
        <f t="shared" si="2"/>
        <v>0</v>
      </c>
    </row>
    <row r="9" spans="2:9" ht="27" customHeight="1" x14ac:dyDescent="0.25">
      <c r="B9" s="43" t="s">
        <v>160</v>
      </c>
      <c r="C9" s="232">
        <v>14</v>
      </c>
      <c r="D9" s="149"/>
      <c r="E9" s="37">
        <f t="shared" si="0"/>
        <v>14</v>
      </c>
      <c r="F9" s="35">
        <v>1</v>
      </c>
      <c r="G9" s="161"/>
      <c r="H9" s="76">
        <f t="shared" si="1"/>
        <v>0</v>
      </c>
      <c r="I9" s="72">
        <f t="shared" si="2"/>
        <v>0</v>
      </c>
    </row>
    <row r="10" spans="2:9" ht="27" customHeight="1" x14ac:dyDescent="0.35">
      <c r="B10" s="88" t="s">
        <v>432</v>
      </c>
      <c r="C10" s="232">
        <v>14</v>
      </c>
      <c r="D10" s="149"/>
      <c r="E10" s="37">
        <f t="shared" si="0"/>
        <v>14</v>
      </c>
      <c r="F10" s="35">
        <v>1</v>
      </c>
      <c r="G10" s="161"/>
      <c r="H10" s="76">
        <f t="shared" si="1"/>
        <v>0</v>
      </c>
      <c r="I10" s="72">
        <f t="shared" si="2"/>
        <v>0</v>
      </c>
    </row>
    <row r="11" spans="2:9" ht="27" customHeight="1" x14ac:dyDescent="0.25">
      <c r="B11" s="43" t="s">
        <v>161</v>
      </c>
      <c r="C11" s="232">
        <v>14</v>
      </c>
      <c r="D11" s="149"/>
      <c r="E11" s="37">
        <f t="shared" si="0"/>
        <v>42</v>
      </c>
      <c r="F11" s="35">
        <v>3</v>
      </c>
      <c r="G11" s="161"/>
      <c r="H11" s="76">
        <f t="shared" si="1"/>
        <v>0</v>
      </c>
      <c r="I11" s="72">
        <f t="shared" si="2"/>
        <v>0</v>
      </c>
    </row>
    <row r="12" spans="2:9" ht="27" customHeight="1" x14ac:dyDescent="0.25">
      <c r="B12" s="43" t="s">
        <v>162</v>
      </c>
      <c r="C12" s="232">
        <v>14</v>
      </c>
      <c r="D12" s="149"/>
      <c r="E12" s="37">
        <f t="shared" si="0"/>
        <v>28</v>
      </c>
      <c r="F12" s="35">
        <v>2</v>
      </c>
      <c r="G12" s="161"/>
      <c r="H12" s="76">
        <f t="shared" si="1"/>
        <v>0</v>
      </c>
      <c r="I12" s="72">
        <f t="shared" si="2"/>
        <v>0</v>
      </c>
    </row>
    <row r="13" spans="2:9" ht="27" customHeight="1" x14ac:dyDescent="0.25">
      <c r="B13" s="43" t="s">
        <v>60</v>
      </c>
      <c r="C13" s="232">
        <v>14</v>
      </c>
      <c r="D13" s="149"/>
      <c r="E13" s="37">
        <f t="shared" si="0"/>
        <v>42</v>
      </c>
      <c r="F13" s="35">
        <v>3</v>
      </c>
      <c r="G13" s="161"/>
      <c r="H13" s="76">
        <f t="shared" si="1"/>
        <v>0</v>
      </c>
      <c r="I13" s="72">
        <f t="shared" si="2"/>
        <v>0</v>
      </c>
    </row>
    <row r="14" spans="2:9" ht="27" customHeight="1" x14ac:dyDescent="0.35">
      <c r="B14" s="87" t="s">
        <v>433</v>
      </c>
      <c r="C14" s="232">
        <v>14</v>
      </c>
      <c r="D14" s="149"/>
      <c r="E14" s="37">
        <f t="shared" si="0"/>
        <v>42</v>
      </c>
      <c r="F14" s="35">
        <v>3</v>
      </c>
      <c r="G14" s="161"/>
      <c r="H14" s="76">
        <f t="shared" si="1"/>
        <v>0</v>
      </c>
      <c r="I14" s="72">
        <f t="shared" si="2"/>
        <v>0</v>
      </c>
    </row>
    <row r="15" spans="2:9" ht="27" customHeight="1" x14ac:dyDescent="0.35">
      <c r="B15" s="87" t="s">
        <v>434</v>
      </c>
      <c r="C15" s="232">
        <v>14</v>
      </c>
      <c r="D15" s="149"/>
      <c r="E15" s="37">
        <f t="shared" si="0"/>
        <v>14</v>
      </c>
      <c r="F15" s="35">
        <v>1</v>
      </c>
      <c r="G15" s="161"/>
      <c r="H15" s="76">
        <f t="shared" si="1"/>
        <v>0</v>
      </c>
      <c r="I15" s="72">
        <f t="shared" si="2"/>
        <v>0</v>
      </c>
    </row>
    <row r="16" spans="2:9" ht="27" customHeight="1" x14ac:dyDescent="0.35">
      <c r="B16" s="87" t="s">
        <v>435</v>
      </c>
      <c r="C16" s="232">
        <v>14</v>
      </c>
      <c r="D16" s="149"/>
      <c r="E16" s="37">
        <f t="shared" si="0"/>
        <v>14</v>
      </c>
      <c r="F16" s="35">
        <v>1</v>
      </c>
      <c r="G16" s="161"/>
      <c r="H16" s="76">
        <f t="shared" si="1"/>
        <v>0</v>
      </c>
      <c r="I16" s="72">
        <f t="shared" si="2"/>
        <v>0</v>
      </c>
    </row>
    <row r="17" spans="2:9" ht="27" customHeight="1" x14ac:dyDescent="0.25">
      <c r="B17" s="43" t="s">
        <v>163</v>
      </c>
      <c r="C17" s="232">
        <v>14</v>
      </c>
      <c r="D17" s="149"/>
      <c r="E17" s="37">
        <f t="shared" si="0"/>
        <v>14</v>
      </c>
      <c r="F17" s="35">
        <v>1</v>
      </c>
      <c r="G17" s="161"/>
      <c r="H17" s="76">
        <f t="shared" si="1"/>
        <v>0</v>
      </c>
      <c r="I17" s="72">
        <f t="shared" si="2"/>
        <v>0</v>
      </c>
    </row>
    <row r="18" spans="2:9" ht="27" customHeight="1" x14ac:dyDescent="0.35">
      <c r="B18" s="88" t="s">
        <v>436</v>
      </c>
      <c r="C18" s="232">
        <v>14</v>
      </c>
      <c r="D18" s="149"/>
      <c r="E18" s="37">
        <f t="shared" si="0"/>
        <v>14</v>
      </c>
      <c r="F18" s="35">
        <v>1</v>
      </c>
      <c r="G18" s="161"/>
      <c r="H18" s="76">
        <f t="shared" si="1"/>
        <v>0</v>
      </c>
      <c r="I18" s="72">
        <f t="shared" si="2"/>
        <v>0</v>
      </c>
    </row>
    <row r="19" spans="2:9" ht="27" customHeight="1" x14ac:dyDescent="0.25">
      <c r="B19" s="43" t="s">
        <v>27</v>
      </c>
      <c r="C19" s="232">
        <v>14</v>
      </c>
      <c r="D19" s="149"/>
      <c r="E19" s="37">
        <f t="shared" si="0"/>
        <v>56</v>
      </c>
      <c r="F19" s="35">
        <v>4</v>
      </c>
      <c r="G19" s="161"/>
      <c r="H19" s="76">
        <f t="shared" si="1"/>
        <v>0</v>
      </c>
      <c r="I19" s="72">
        <f t="shared" si="2"/>
        <v>0</v>
      </c>
    </row>
    <row r="20" spans="2:9" ht="27" customHeight="1" x14ac:dyDescent="0.25">
      <c r="B20" s="43" t="s">
        <v>63</v>
      </c>
      <c r="C20" s="232">
        <v>14</v>
      </c>
      <c r="D20" s="149"/>
      <c r="E20" s="37">
        <f t="shared" si="0"/>
        <v>294</v>
      </c>
      <c r="F20" s="35">
        <v>21</v>
      </c>
      <c r="G20" s="161"/>
      <c r="H20" s="76">
        <f t="shared" si="1"/>
        <v>0</v>
      </c>
      <c r="I20" s="72">
        <f t="shared" si="2"/>
        <v>0</v>
      </c>
    </row>
    <row r="21" spans="2:9" ht="27" customHeight="1" x14ac:dyDescent="0.25">
      <c r="B21" s="43" t="s">
        <v>64</v>
      </c>
      <c r="C21" s="232">
        <v>14</v>
      </c>
      <c r="D21" s="149"/>
      <c r="E21" s="37">
        <f t="shared" si="0"/>
        <v>140</v>
      </c>
      <c r="F21" s="35">
        <v>10</v>
      </c>
      <c r="G21" s="161"/>
      <c r="H21" s="76">
        <f t="shared" si="1"/>
        <v>0</v>
      </c>
      <c r="I21" s="72">
        <f t="shared" si="2"/>
        <v>0</v>
      </c>
    </row>
    <row r="22" spans="2:9" ht="27" customHeight="1" x14ac:dyDescent="0.25">
      <c r="B22" s="43" t="s">
        <v>65</v>
      </c>
      <c r="C22" s="232">
        <v>14</v>
      </c>
      <c r="D22" s="162"/>
      <c r="E22" s="37">
        <f t="shared" si="0"/>
        <v>28</v>
      </c>
      <c r="F22" s="35">
        <v>2</v>
      </c>
      <c r="G22" s="161"/>
      <c r="H22" s="76">
        <f t="shared" si="1"/>
        <v>0</v>
      </c>
      <c r="I22" s="72">
        <f t="shared" si="2"/>
        <v>0</v>
      </c>
    </row>
    <row r="23" spans="2:9" ht="27" customHeight="1" x14ac:dyDescent="0.25">
      <c r="B23" s="43" t="s">
        <v>35</v>
      </c>
      <c r="C23" s="232">
        <v>14</v>
      </c>
      <c r="D23" s="162"/>
      <c r="E23" s="37">
        <f t="shared" si="0"/>
        <v>28</v>
      </c>
      <c r="F23" s="36">
        <v>2</v>
      </c>
      <c r="G23" s="161"/>
      <c r="H23" s="76">
        <f t="shared" si="1"/>
        <v>0</v>
      </c>
      <c r="I23" s="72">
        <f t="shared" si="2"/>
        <v>0</v>
      </c>
    </row>
    <row r="24" spans="2:9" ht="27" customHeight="1" x14ac:dyDescent="0.25">
      <c r="B24" s="43" t="s">
        <v>66</v>
      </c>
      <c r="C24" s="232">
        <v>14</v>
      </c>
      <c r="D24" s="162"/>
      <c r="E24" s="37">
        <f t="shared" si="0"/>
        <v>42</v>
      </c>
      <c r="F24" s="35">
        <v>3</v>
      </c>
      <c r="G24" s="161"/>
      <c r="H24" s="76">
        <f t="shared" si="1"/>
        <v>0</v>
      </c>
      <c r="I24" s="72">
        <f t="shared" si="2"/>
        <v>0</v>
      </c>
    </row>
    <row r="25" spans="2:9" ht="27" customHeight="1" x14ac:dyDescent="0.35">
      <c r="B25" s="88" t="s">
        <v>437</v>
      </c>
      <c r="C25" s="232">
        <v>14</v>
      </c>
      <c r="D25" s="162"/>
      <c r="E25" s="37">
        <f t="shared" si="0"/>
        <v>28</v>
      </c>
      <c r="F25" s="35">
        <v>2</v>
      </c>
      <c r="G25" s="161"/>
      <c r="H25" s="76">
        <f t="shared" si="1"/>
        <v>0</v>
      </c>
      <c r="I25" s="72">
        <f t="shared" si="2"/>
        <v>0</v>
      </c>
    </row>
    <row r="26" spans="2:9" ht="27" customHeight="1" x14ac:dyDescent="0.25">
      <c r="B26" s="43" t="s">
        <v>67</v>
      </c>
      <c r="C26" s="232">
        <v>14</v>
      </c>
      <c r="D26" s="162"/>
      <c r="E26" s="37">
        <f t="shared" si="0"/>
        <v>42</v>
      </c>
      <c r="F26" s="35">
        <v>3</v>
      </c>
      <c r="G26" s="161"/>
      <c r="H26" s="76">
        <f t="shared" si="1"/>
        <v>0</v>
      </c>
      <c r="I26" s="72">
        <f t="shared" si="2"/>
        <v>0</v>
      </c>
    </row>
    <row r="27" spans="2:9" ht="27" customHeight="1" x14ac:dyDescent="0.25">
      <c r="B27" s="43" t="s">
        <v>68</v>
      </c>
      <c r="C27" s="232">
        <v>14</v>
      </c>
      <c r="D27" s="162"/>
      <c r="E27" s="37">
        <f t="shared" si="0"/>
        <v>56</v>
      </c>
      <c r="F27" s="35">
        <v>4</v>
      </c>
      <c r="G27" s="161"/>
      <c r="H27" s="76">
        <f t="shared" si="1"/>
        <v>0</v>
      </c>
      <c r="I27" s="72">
        <f t="shared" si="2"/>
        <v>0</v>
      </c>
    </row>
    <row r="28" spans="2:9" ht="27" customHeight="1" thickBot="1" x14ac:dyDescent="0.3">
      <c r="B28" s="43" t="s">
        <v>164</v>
      </c>
      <c r="C28" s="224">
        <v>14</v>
      </c>
      <c r="D28" s="163"/>
      <c r="E28" s="227">
        <f t="shared" ref="E28" si="3">C28*F28</f>
        <v>42</v>
      </c>
      <c r="F28" s="36">
        <v>3</v>
      </c>
      <c r="G28" s="161"/>
      <c r="H28" s="228">
        <f t="shared" ref="H28" si="4">F28*G28*24</f>
        <v>0</v>
      </c>
      <c r="I28" s="72">
        <f t="shared" si="2"/>
        <v>0</v>
      </c>
    </row>
    <row r="29" spans="2:9" ht="27" customHeight="1" thickBot="1" x14ac:dyDescent="0.35">
      <c r="B29" s="1" t="s">
        <v>0</v>
      </c>
      <c r="C29" s="164" t="s">
        <v>1</v>
      </c>
      <c r="D29" s="18" t="s">
        <v>1</v>
      </c>
      <c r="E29" s="18" t="s">
        <v>1</v>
      </c>
      <c r="F29" s="18" t="s">
        <v>1</v>
      </c>
      <c r="G29" s="18" t="s">
        <v>1</v>
      </c>
      <c r="H29" s="73" t="s">
        <v>1</v>
      </c>
      <c r="I29" s="74">
        <f>SUM(I6:I28)</f>
        <v>0</v>
      </c>
    </row>
  </sheetData>
  <protectedRanges>
    <protectedRange sqref="D6:D28" name="Oblast1"/>
    <protectedRange sqref="G6:G28" name="Oblast2"/>
  </protectedRanges>
  <customSheetViews>
    <customSheetView guid="{C501ED11-5C6A-4E55-83AF-DBD730D03330}" scale="75" topLeftCell="A13">
      <selection activeCell="G21" sqref="G6:G21"/>
      <pageMargins left="0.78740157499999996" right="0.78740157499999996" top="0.984251969" bottom="0.984251969" header="0.4921259845" footer="0.4921259845"/>
      <pageSetup paperSize="9" orientation="landscape" r:id="rId1"/>
      <headerFooter alignWithMargins="0"/>
    </customSheetView>
    <customSheetView guid="{3D47E4BC-948D-4C9D-939A-6EE571623F01}" scale="75">
      <selection activeCell="Q36" sqref="Q36"/>
      <pageMargins left="0.78740157499999996" right="0.78740157499999996" top="0.984251969" bottom="0.984251969" header="0.4921259845" footer="0.4921259845"/>
      <pageSetup paperSize="9" scale="81" orientation="landscape" r:id="rId2"/>
      <headerFooter alignWithMargins="0"/>
    </customSheetView>
  </customSheetViews>
  <phoneticPr fontId="2" type="noConversion"/>
  <pageMargins left="0.78740157499999996" right="0.78740157499999996" top="0.984251969" bottom="0.984251969" header="0.4921259845" footer="0.4921259845"/>
  <pageSetup paperSize="9" scale="81" orientation="landscape" r:id="rId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9"/>
  <sheetViews>
    <sheetView zoomScale="75" zoomScaleNormal="75" workbookViewId="0">
      <selection activeCell="F41" sqref="F41"/>
    </sheetView>
  </sheetViews>
  <sheetFormatPr defaultRowHeight="12.5" x14ac:dyDescent="0.25"/>
  <cols>
    <col min="1" max="1" width="1.54296875" customWidth="1"/>
    <col min="2" max="2" width="33.453125" customWidth="1"/>
    <col min="3" max="3" width="21" customWidth="1"/>
    <col min="4" max="4" width="14.54296875" customWidth="1"/>
    <col min="5" max="8" width="21.81640625" customWidth="1"/>
    <col min="9" max="9" width="23.1796875" customWidth="1"/>
  </cols>
  <sheetData>
    <row r="2" spans="2:9" ht="36" customHeight="1" x14ac:dyDescent="0.35">
      <c r="B2" s="2" t="s">
        <v>346</v>
      </c>
    </row>
    <row r="3" spans="2:9" ht="13" thickBot="1" x14ac:dyDescent="0.3"/>
    <row r="4" spans="2:9" ht="13.5" thickBot="1" x14ac:dyDescent="0.35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</row>
    <row r="5" spans="2:9" ht="135" customHeight="1" thickBot="1" x14ac:dyDescent="0.3">
      <c r="B5" s="91" t="s">
        <v>85</v>
      </c>
      <c r="C5" s="91" t="s">
        <v>90</v>
      </c>
      <c r="D5" s="91" t="s">
        <v>97</v>
      </c>
      <c r="E5" s="93" t="s">
        <v>366</v>
      </c>
      <c r="F5" s="93" t="s">
        <v>380</v>
      </c>
      <c r="G5" s="93" t="s">
        <v>98</v>
      </c>
      <c r="H5" s="91" t="s">
        <v>381</v>
      </c>
      <c r="I5" s="91" t="s">
        <v>369</v>
      </c>
    </row>
    <row r="6" spans="2:9" ht="27" customHeight="1" x14ac:dyDescent="0.25">
      <c r="B6" s="211" t="s">
        <v>57</v>
      </c>
      <c r="C6" s="229">
        <v>26</v>
      </c>
      <c r="D6" s="234"/>
      <c r="E6" s="230">
        <f>C6*F6</f>
        <v>26</v>
      </c>
      <c r="F6" s="33">
        <v>1</v>
      </c>
      <c r="G6" s="143"/>
      <c r="H6" s="231">
        <f>F6*G6*24</f>
        <v>0</v>
      </c>
      <c r="I6" s="71">
        <f>D6*F6+H6</f>
        <v>0</v>
      </c>
    </row>
    <row r="7" spans="2:9" ht="27" customHeight="1" x14ac:dyDescent="0.35">
      <c r="B7" s="87" t="s">
        <v>431</v>
      </c>
      <c r="C7" s="232">
        <v>26</v>
      </c>
      <c r="D7" s="19"/>
      <c r="E7" s="37">
        <f t="shared" ref="E7:E27" si="0">C7*F7</f>
        <v>26</v>
      </c>
      <c r="F7" s="35">
        <v>1</v>
      </c>
      <c r="G7" s="161"/>
      <c r="H7" s="76">
        <f t="shared" ref="H7:H28" si="1">F7*G7*24</f>
        <v>0</v>
      </c>
      <c r="I7" s="67">
        <f t="shared" ref="I7:I28" si="2">D7*F7+H7</f>
        <v>0</v>
      </c>
    </row>
    <row r="8" spans="2:9" ht="27" customHeight="1" x14ac:dyDescent="0.25">
      <c r="B8" s="43" t="s">
        <v>159</v>
      </c>
      <c r="C8" s="232">
        <v>26</v>
      </c>
      <c r="D8" s="29"/>
      <c r="E8" s="37">
        <f t="shared" si="0"/>
        <v>26</v>
      </c>
      <c r="F8" s="34">
        <v>1</v>
      </c>
      <c r="G8" s="161"/>
      <c r="H8" s="76">
        <f t="shared" si="1"/>
        <v>0</v>
      </c>
      <c r="I8" s="67">
        <f t="shared" si="2"/>
        <v>0</v>
      </c>
    </row>
    <row r="9" spans="2:9" ht="27" customHeight="1" x14ac:dyDescent="0.25">
      <c r="B9" s="43" t="s">
        <v>160</v>
      </c>
      <c r="C9" s="232">
        <v>26</v>
      </c>
      <c r="D9" s="29"/>
      <c r="E9" s="37">
        <f t="shared" si="0"/>
        <v>26</v>
      </c>
      <c r="F9" s="35">
        <v>1</v>
      </c>
      <c r="G9" s="161"/>
      <c r="H9" s="76">
        <f t="shared" si="1"/>
        <v>0</v>
      </c>
      <c r="I9" s="67">
        <f t="shared" si="2"/>
        <v>0</v>
      </c>
    </row>
    <row r="10" spans="2:9" ht="27" customHeight="1" x14ac:dyDescent="0.35">
      <c r="B10" s="88" t="s">
        <v>432</v>
      </c>
      <c r="C10" s="232">
        <v>26</v>
      </c>
      <c r="D10" s="29"/>
      <c r="E10" s="37">
        <f t="shared" si="0"/>
        <v>26</v>
      </c>
      <c r="F10" s="35">
        <v>1</v>
      </c>
      <c r="G10" s="161"/>
      <c r="H10" s="76">
        <f t="shared" si="1"/>
        <v>0</v>
      </c>
      <c r="I10" s="67">
        <f t="shared" si="2"/>
        <v>0</v>
      </c>
    </row>
    <row r="11" spans="2:9" ht="27" customHeight="1" x14ac:dyDescent="0.25">
      <c r="B11" s="43" t="s">
        <v>161</v>
      </c>
      <c r="C11" s="232">
        <v>26</v>
      </c>
      <c r="D11" s="29"/>
      <c r="E11" s="37">
        <f t="shared" si="0"/>
        <v>26</v>
      </c>
      <c r="F11" s="35">
        <v>1</v>
      </c>
      <c r="G11" s="161"/>
      <c r="H11" s="76">
        <f t="shared" si="1"/>
        <v>0</v>
      </c>
      <c r="I11" s="67">
        <f t="shared" si="2"/>
        <v>0</v>
      </c>
    </row>
    <row r="12" spans="2:9" ht="27" customHeight="1" x14ac:dyDescent="0.25">
      <c r="B12" s="43" t="s">
        <v>162</v>
      </c>
      <c r="C12" s="232">
        <v>26</v>
      </c>
      <c r="D12" s="29"/>
      <c r="E12" s="37">
        <f t="shared" si="0"/>
        <v>26</v>
      </c>
      <c r="F12" s="35">
        <v>1</v>
      </c>
      <c r="G12" s="161"/>
      <c r="H12" s="76">
        <f t="shared" si="1"/>
        <v>0</v>
      </c>
      <c r="I12" s="67">
        <f t="shared" si="2"/>
        <v>0</v>
      </c>
    </row>
    <row r="13" spans="2:9" ht="27" customHeight="1" x14ac:dyDescent="0.25">
      <c r="B13" s="43" t="s">
        <v>60</v>
      </c>
      <c r="C13" s="232">
        <v>26</v>
      </c>
      <c r="D13" s="29"/>
      <c r="E13" s="37">
        <f t="shared" si="0"/>
        <v>26</v>
      </c>
      <c r="F13" s="35">
        <v>1</v>
      </c>
      <c r="G13" s="161"/>
      <c r="H13" s="76">
        <f t="shared" si="1"/>
        <v>0</v>
      </c>
      <c r="I13" s="67">
        <f t="shared" si="2"/>
        <v>0</v>
      </c>
    </row>
    <row r="14" spans="2:9" ht="27" customHeight="1" x14ac:dyDescent="0.35">
      <c r="B14" s="87" t="s">
        <v>433</v>
      </c>
      <c r="C14" s="232">
        <v>26</v>
      </c>
      <c r="D14" s="29"/>
      <c r="E14" s="37">
        <f t="shared" si="0"/>
        <v>26</v>
      </c>
      <c r="F14" s="35">
        <v>1</v>
      </c>
      <c r="G14" s="161"/>
      <c r="H14" s="76">
        <f t="shared" si="1"/>
        <v>0</v>
      </c>
      <c r="I14" s="67">
        <f t="shared" si="2"/>
        <v>0</v>
      </c>
    </row>
    <row r="15" spans="2:9" ht="27" customHeight="1" x14ac:dyDescent="0.35">
      <c r="B15" s="87" t="s">
        <v>434</v>
      </c>
      <c r="C15" s="232">
        <v>26</v>
      </c>
      <c r="D15" s="29"/>
      <c r="E15" s="37">
        <f t="shared" si="0"/>
        <v>26</v>
      </c>
      <c r="F15" s="35">
        <v>1</v>
      </c>
      <c r="G15" s="161"/>
      <c r="H15" s="76">
        <f t="shared" si="1"/>
        <v>0</v>
      </c>
      <c r="I15" s="67">
        <f t="shared" si="2"/>
        <v>0</v>
      </c>
    </row>
    <row r="16" spans="2:9" ht="27" customHeight="1" x14ac:dyDescent="0.35">
      <c r="B16" s="87" t="s">
        <v>435</v>
      </c>
      <c r="C16" s="232">
        <v>26</v>
      </c>
      <c r="D16" s="29"/>
      <c r="E16" s="37">
        <f t="shared" si="0"/>
        <v>26</v>
      </c>
      <c r="F16" s="35">
        <v>1</v>
      </c>
      <c r="G16" s="161"/>
      <c r="H16" s="76">
        <f t="shared" si="1"/>
        <v>0</v>
      </c>
      <c r="I16" s="67">
        <f t="shared" si="2"/>
        <v>0</v>
      </c>
    </row>
    <row r="17" spans="2:9" ht="27" customHeight="1" x14ac:dyDescent="0.25">
      <c r="B17" s="43" t="s">
        <v>163</v>
      </c>
      <c r="C17" s="232">
        <v>26</v>
      </c>
      <c r="D17" s="29"/>
      <c r="E17" s="37">
        <f t="shared" si="0"/>
        <v>26</v>
      </c>
      <c r="F17" s="35">
        <v>1</v>
      </c>
      <c r="G17" s="161"/>
      <c r="H17" s="76">
        <f t="shared" si="1"/>
        <v>0</v>
      </c>
      <c r="I17" s="67">
        <f t="shared" si="2"/>
        <v>0</v>
      </c>
    </row>
    <row r="18" spans="2:9" ht="27" customHeight="1" x14ac:dyDescent="0.35">
      <c r="B18" s="88" t="s">
        <v>436</v>
      </c>
      <c r="C18" s="232">
        <v>26</v>
      </c>
      <c r="D18" s="29"/>
      <c r="E18" s="37">
        <f t="shared" si="0"/>
        <v>26</v>
      </c>
      <c r="F18" s="35">
        <v>1</v>
      </c>
      <c r="G18" s="161"/>
      <c r="H18" s="76">
        <f t="shared" si="1"/>
        <v>0</v>
      </c>
      <c r="I18" s="67">
        <f t="shared" si="2"/>
        <v>0</v>
      </c>
    </row>
    <row r="19" spans="2:9" ht="27" customHeight="1" x14ac:dyDescent="0.25">
      <c r="B19" s="43" t="s">
        <v>27</v>
      </c>
      <c r="C19" s="232">
        <v>26</v>
      </c>
      <c r="D19" s="29"/>
      <c r="E19" s="37">
        <f t="shared" si="0"/>
        <v>26</v>
      </c>
      <c r="F19" s="35">
        <v>1</v>
      </c>
      <c r="G19" s="161"/>
      <c r="H19" s="76">
        <f t="shared" si="1"/>
        <v>0</v>
      </c>
      <c r="I19" s="67">
        <f t="shared" si="2"/>
        <v>0</v>
      </c>
    </row>
    <row r="20" spans="2:9" ht="27" customHeight="1" x14ac:dyDescent="0.25">
      <c r="B20" s="43" t="s">
        <v>63</v>
      </c>
      <c r="C20" s="232">
        <v>26</v>
      </c>
      <c r="D20" s="29"/>
      <c r="E20" s="37">
        <f t="shared" si="0"/>
        <v>104</v>
      </c>
      <c r="F20" s="35">
        <v>4</v>
      </c>
      <c r="G20" s="161"/>
      <c r="H20" s="76">
        <f t="shared" si="1"/>
        <v>0</v>
      </c>
      <c r="I20" s="67">
        <f t="shared" si="2"/>
        <v>0</v>
      </c>
    </row>
    <row r="21" spans="2:9" ht="27" customHeight="1" x14ac:dyDescent="0.25">
      <c r="B21" s="43" t="s">
        <v>64</v>
      </c>
      <c r="C21" s="232">
        <v>26</v>
      </c>
      <c r="D21" s="29"/>
      <c r="E21" s="37">
        <f t="shared" si="0"/>
        <v>26</v>
      </c>
      <c r="F21" s="35">
        <v>1</v>
      </c>
      <c r="G21" s="161"/>
      <c r="H21" s="76">
        <f t="shared" si="1"/>
        <v>0</v>
      </c>
      <c r="I21" s="67">
        <f t="shared" si="2"/>
        <v>0</v>
      </c>
    </row>
    <row r="22" spans="2:9" ht="27" customHeight="1" x14ac:dyDescent="0.25">
      <c r="B22" s="43" t="s">
        <v>65</v>
      </c>
      <c r="C22" s="232">
        <v>26</v>
      </c>
      <c r="D22" s="29"/>
      <c r="E22" s="37">
        <f t="shared" si="0"/>
        <v>26</v>
      </c>
      <c r="F22" s="35">
        <v>1</v>
      </c>
      <c r="G22" s="161"/>
      <c r="H22" s="76">
        <f t="shared" si="1"/>
        <v>0</v>
      </c>
      <c r="I22" s="67">
        <f t="shared" si="2"/>
        <v>0</v>
      </c>
    </row>
    <row r="23" spans="2:9" ht="27" customHeight="1" x14ac:dyDescent="0.25">
      <c r="B23" s="43" t="s">
        <v>35</v>
      </c>
      <c r="C23" s="232">
        <v>26</v>
      </c>
      <c r="D23" s="29"/>
      <c r="E23" s="37">
        <f t="shared" si="0"/>
        <v>26</v>
      </c>
      <c r="F23" s="36">
        <v>1</v>
      </c>
      <c r="G23" s="161"/>
      <c r="H23" s="76">
        <f t="shared" si="1"/>
        <v>0</v>
      </c>
      <c r="I23" s="67">
        <f t="shared" si="2"/>
        <v>0</v>
      </c>
    </row>
    <row r="24" spans="2:9" ht="27" customHeight="1" x14ac:dyDescent="0.25">
      <c r="B24" s="43" t="s">
        <v>66</v>
      </c>
      <c r="C24" s="232">
        <v>26</v>
      </c>
      <c r="D24" s="29"/>
      <c r="E24" s="37">
        <f t="shared" si="0"/>
        <v>26</v>
      </c>
      <c r="F24" s="35">
        <v>1</v>
      </c>
      <c r="G24" s="161"/>
      <c r="H24" s="76">
        <f t="shared" si="1"/>
        <v>0</v>
      </c>
      <c r="I24" s="67">
        <f t="shared" si="2"/>
        <v>0</v>
      </c>
    </row>
    <row r="25" spans="2:9" ht="27" customHeight="1" x14ac:dyDescent="0.35">
      <c r="B25" s="88" t="s">
        <v>437</v>
      </c>
      <c r="C25" s="232">
        <v>26</v>
      </c>
      <c r="D25" s="29"/>
      <c r="E25" s="37">
        <f t="shared" si="0"/>
        <v>26</v>
      </c>
      <c r="F25" s="35">
        <v>1</v>
      </c>
      <c r="G25" s="161"/>
      <c r="H25" s="76">
        <f t="shared" si="1"/>
        <v>0</v>
      </c>
      <c r="I25" s="67">
        <f t="shared" si="2"/>
        <v>0</v>
      </c>
    </row>
    <row r="26" spans="2:9" ht="27" customHeight="1" x14ac:dyDescent="0.25">
      <c r="B26" s="43" t="s">
        <v>67</v>
      </c>
      <c r="C26" s="232">
        <v>26</v>
      </c>
      <c r="D26" s="29"/>
      <c r="E26" s="37">
        <f t="shared" si="0"/>
        <v>26</v>
      </c>
      <c r="F26" s="35">
        <v>1</v>
      </c>
      <c r="G26" s="161"/>
      <c r="H26" s="76">
        <f t="shared" si="1"/>
        <v>0</v>
      </c>
      <c r="I26" s="67">
        <f t="shared" si="2"/>
        <v>0</v>
      </c>
    </row>
    <row r="27" spans="2:9" ht="27" customHeight="1" x14ac:dyDescent="0.25">
      <c r="B27" s="43" t="s">
        <v>68</v>
      </c>
      <c r="C27" s="232">
        <v>26</v>
      </c>
      <c r="D27" s="29"/>
      <c r="E27" s="37">
        <f t="shared" si="0"/>
        <v>26</v>
      </c>
      <c r="F27" s="35">
        <v>1</v>
      </c>
      <c r="G27" s="161"/>
      <c r="H27" s="76">
        <f t="shared" si="1"/>
        <v>0</v>
      </c>
      <c r="I27" s="67">
        <f t="shared" si="2"/>
        <v>0</v>
      </c>
    </row>
    <row r="28" spans="2:9" ht="27" customHeight="1" thickBot="1" x14ac:dyDescent="0.3">
      <c r="B28" s="43" t="s">
        <v>164</v>
      </c>
      <c r="C28" s="224">
        <v>26</v>
      </c>
      <c r="D28" s="29"/>
      <c r="E28" s="227">
        <f t="shared" ref="E28" si="3">C28*F28</f>
        <v>26</v>
      </c>
      <c r="F28" s="36">
        <v>1</v>
      </c>
      <c r="G28" s="161"/>
      <c r="H28" s="228">
        <f t="shared" si="1"/>
        <v>0</v>
      </c>
      <c r="I28" s="72">
        <f t="shared" si="2"/>
        <v>0</v>
      </c>
    </row>
    <row r="29" spans="2:9" ht="27" customHeight="1" thickBot="1" x14ac:dyDescent="0.35">
      <c r="B29" s="1" t="s">
        <v>0</v>
      </c>
      <c r="C29" s="17" t="s">
        <v>1</v>
      </c>
      <c r="D29" s="18" t="s">
        <v>1</v>
      </c>
      <c r="E29" s="18" t="s">
        <v>1</v>
      </c>
      <c r="F29" s="18" t="s">
        <v>1</v>
      </c>
      <c r="G29" s="18" t="s">
        <v>1</v>
      </c>
      <c r="H29" s="73" t="s">
        <v>1</v>
      </c>
      <c r="I29" s="74">
        <f>SUM(I6:I28)</f>
        <v>0</v>
      </c>
    </row>
  </sheetData>
  <protectedRanges>
    <protectedRange sqref="G6" name="Oblast2"/>
    <protectedRange sqref="G7:G28" name="Oblast2_1"/>
  </protectedRanges>
  <customSheetViews>
    <customSheetView guid="{C501ED11-5C6A-4E55-83AF-DBD730D03330}" scale="75" topLeftCell="A6">
      <selection activeCell="G6" sqref="G6:G21"/>
      <pageMargins left="0.78740157499999996" right="0.78740157499999996" top="0.984251969" bottom="0.984251969" header="0.4921259845" footer="0.4921259845"/>
      <pageSetup paperSize="9" orientation="landscape" r:id="rId1"/>
      <headerFooter alignWithMargins="0"/>
    </customSheetView>
    <customSheetView guid="{3D47E4BC-948D-4C9D-939A-6EE571623F01}" scale="75">
      <selection activeCell="P20" sqref="P20"/>
      <pageMargins left="0.78740157499999996" right="0.78740157499999996" top="0.984251969" bottom="0.984251969" header="0.4921259845" footer="0.4921259845"/>
      <pageSetup paperSize="9" scale="72" orientation="landscape" r:id="rId2"/>
      <headerFooter alignWithMargins="0"/>
    </customSheetView>
  </customSheetViews>
  <phoneticPr fontId="2" type="noConversion"/>
  <pageMargins left="0.78740157499999996" right="0.78740157499999996" top="0.984251969" bottom="0.984251969" header="0.4921259845" footer="0.4921259845"/>
  <pageSetup paperSize="9" scale="72" orientation="landscape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ZÁHON letní</vt:lpstr>
      <vt:lpstr>ZÁHON jarní</vt:lpstr>
      <vt:lpstr>ZÁHON podzim</vt:lpstr>
      <vt:lpstr>ZÁHON trvalky</vt:lpstr>
      <vt:lpstr>Květinová socha jaro</vt:lpstr>
      <vt:lpstr>Květinová socha léto</vt:lpstr>
      <vt:lpstr>závěs  3 N</vt:lpstr>
      <vt:lpstr>závěs JIFLOR 600</vt:lpstr>
      <vt:lpstr>závěs Jiflor 800</vt:lpstr>
      <vt:lpstr>závěs Sifu</vt:lpstr>
      <vt:lpstr>věže</vt:lpstr>
      <vt:lpstr>služba,dodávka</vt:lpstr>
      <vt:lpstr>celková cena</vt:lpstr>
      <vt:lpstr>List1</vt:lpstr>
    </vt:vector>
  </TitlesOfParts>
  <Company>ROWAN LEGAL,sdružení advokátů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</dc:creator>
  <cp:lastModifiedBy>Beranová Veronika</cp:lastModifiedBy>
  <cp:lastPrinted>2024-09-09T11:41:40Z</cp:lastPrinted>
  <dcterms:created xsi:type="dcterms:W3CDTF">2006-09-15T07:46:28Z</dcterms:created>
  <dcterms:modified xsi:type="dcterms:W3CDTF">2024-10-31T11:09:34Z</dcterms:modified>
</cp:coreProperties>
</file>